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15" windowHeight="13275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2" i="1"/>
  <c r="N99"/>
  <c r="N112" l="1"/>
  <c r="J102"/>
  <c r="N28" l="1"/>
  <c r="L22"/>
  <c r="I22"/>
  <c r="J86"/>
  <c r="J85"/>
  <c r="J82"/>
  <c r="J81"/>
  <c r="J80"/>
  <c r="J79"/>
  <c r="J78"/>
  <c r="J77"/>
  <c r="J76"/>
  <c r="J75"/>
  <c r="J74"/>
  <c r="J73"/>
  <c r="J67"/>
  <c r="J66"/>
  <c r="J65"/>
  <c r="J64"/>
  <c r="J63"/>
  <c r="J62"/>
  <c r="J61"/>
  <c r="J59"/>
  <c r="J57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H87"/>
  <c r="H83"/>
  <c r="H71"/>
  <c r="H54"/>
  <c r="L14"/>
  <c r="I14"/>
  <c r="J54" l="1"/>
  <c r="J71"/>
  <c r="J83"/>
  <c r="J87"/>
</calcChain>
</file>

<file path=xl/sharedStrings.xml><?xml version="1.0" encoding="utf-8"?>
<sst xmlns="http://schemas.openxmlformats.org/spreadsheetml/2006/main" count="169" uniqueCount="150">
  <si>
    <t>Borough Green Parish Council</t>
  </si>
  <si>
    <t>Budget FY 20/21</t>
  </si>
  <si>
    <t>Nominal Code</t>
  </si>
  <si>
    <t>Income/Expenditure</t>
  </si>
  <si>
    <t>Precept</t>
  </si>
  <si>
    <t>Debit</t>
  </si>
  <si>
    <t>Credit</t>
  </si>
  <si>
    <t>£</t>
  </si>
  <si>
    <t>Income</t>
  </si>
  <si>
    <t>4005</t>
  </si>
  <si>
    <t>Recreation Ground Water Income</t>
  </si>
  <si>
    <t>4006</t>
  </si>
  <si>
    <t>Recreational Ground Bowls Rental</t>
  </si>
  <si>
    <t>4007</t>
  </si>
  <si>
    <t>Recreation Ground Tennis Court Hire</t>
  </si>
  <si>
    <t>Skate Park Income</t>
  </si>
  <si>
    <t>Open Spaces</t>
  </si>
  <si>
    <t>4012</t>
  </si>
  <si>
    <t>4020</t>
  </si>
  <si>
    <t>Potters Mede Income - Rental / Hire</t>
  </si>
  <si>
    <t>4021</t>
  </si>
  <si>
    <t>Potters Mede - Repairs</t>
  </si>
  <si>
    <t>4022</t>
  </si>
  <si>
    <t>Potters Mede - Electricity Refund</t>
  </si>
  <si>
    <t>Sports Ground</t>
  </si>
  <si>
    <t>4100</t>
  </si>
  <si>
    <t>Precept and General Income</t>
  </si>
  <si>
    <t>Total Income</t>
  </si>
  <si>
    <t>Expenditure</t>
  </si>
  <si>
    <t>7001</t>
  </si>
  <si>
    <t>Recreation Ground Employee Salary Allocation</t>
  </si>
  <si>
    <t>7002</t>
  </si>
  <si>
    <t>Recreation Ground Employee Pension Allocation</t>
  </si>
  <si>
    <t>7003</t>
  </si>
  <si>
    <t>Recreation Ground HMRC allocation</t>
  </si>
  <si>
    <t>7004</t>
  </si>
  <si>
    <t>Recreation Ground Water Charges</t>
  </si>
  <si>
    <t>7005</t>
  </si>
  <si>
    <t>Recreation Ground Fuel Charges (Equipment/Vehicle)</t>
  </si>
  <si>
    <t>7006</t>
  </si>
  <si>
    <t>Recreation Ground Electricity Charges</t>
  </si>
  <si>
    <t>7007</t>
  </si>
  <si>
    <t>Recreation Ground - Equipment Service / Repairs</t>
  </si>
  <si>
    <t>7008</t>
  </si>
  <si>
    <t>Recreation Ground - Business Rates</t>
  </si>
  <si>
    <t>7009</t>
  </si>
  <si>
    <t>Recreation Ground - Van Hire</t>
  </si>
  <si>
    <t>7030</t>
  </si>
  <si>
    <t>Open Spaces - Salary Allocation</t>
  </si>
  <si>
    <t>7031</t>
  </si>
  <si>
    <t>Open Spaces - Fuel Allocation</t>
  </si>
  <si>
    <t>7032</t>
  </si>
  <si>
    <t>Open Spaces - Van Hire</t>
  </si>
  <si>
    <t>7033</t>
  </si>
  <si>
    <t>Open Spaces - HMRC Allocation</t>
  </si>
  <si>
    <t>7034</t>
  </si>
  <si>
    <t>Open Spaces - Equipment/Repairs</t>
  </si>
  <si>
    <t>7045</t>
  </si>
  <si>
    <t>Skate Park - Maintenance</t>
  </si>
  <si>
    <t>7046</t>
  </si>
  <si>
    <t>Skate Park - Employee Salary Allocation</t>
  </si>
  <si>
    <t>7048</t>
  </si>
  <si>
    <t>Skate Park - HMRC Allocation</t>
  </si>
  <si>
    <t>7049</t>
  </si>
  <si>
    <t>Skate Park - Pension Allocation</t>
  </si>
  <si>
    <t>7056</t>
  </si>
  <si>
    <t>Open Spaces - Pension Allocation</t>
  </si>
  <si>
    <t>Open Spaces Total</t>
  </si>
  <si>
    <t>7010</t>
  </si>
  <si>
    <t>Administration - Clerk Salary</t>
  </si>
  <si>
    <t>7012</t>
  </si>
  <si>
    <t>Administration - Clerk HMRC Allocation</t>
  </si>
  <si>
    <t>7014</t>
  </si>
  <si>
    <t>Administration - Bank Charges</t>
  </si>
  <si>
    <t>7016</t>
  </si>
  <si>
    <t>Administration - Postage</t>
  </si>
  <si>
    <t>7018</t>
  </si>
  <si>
    <t>Administration - General Expenses</t>
  </si>
  <si>
    <t>7035</t>
  </si>
  <si>
    <t>Subscriptions &amp; Donations</t>
  </si>
  <si>
    <t>7057</t>
  </si>
  <si>
    <t>Donations</t>
  </si>
  <si>
    <t>7058</t>
  </si>
  <si>
    <t>Borough Green Village Hall - Office Rent</t>
  </si>
  <si>
    <t>Administration Total</t>
  </si>
  <si>
    <t>7019</t>
  </si>
  <si>
    <t>Potters Mede - Van Hire</t>
  </si>
  <si>
    <t>7020</t>
  </si>
  <si>
    <t>Potters Mede - General Expenses</t>
  </si>
  <si>
    <t>7021</t>
  </si>
  <si>
    <t>Potters Mede - Employee Salary Allocation</t>
  </si>
  <si>
    <t>7022</t>
  </si>
  <si>
    <t>Potters Mede - Employee Pension Allocation</t>
  </si>
  <si>
    <t>7023</t>
  </si>
  <si>
    <t>Potters Mede - HMRC Allocation</t>
  </si>
  <si>
    <t>7024</t>
  </si>
  <si>
    <t>Potters Mede - Fuel Charges (Equipment &amp; Vehicle)</t>
  </si>
  <si>
    <t>7025</t>
  </si>
  <si>
    <t>Potters Mede - Water Charges</t>
  </si>
  <si>
    <t>7026</t>
  </si>
  <si>
    <t>Potters Mede - Electricity Charges</t>
  </si>
  <si>
    <t>7027</t>
  </si>
  <si>
    <t>Potters Mede - Telephone / Internet Charges</t>
  </si>
  <si>
    <t>7029</t>
  </si>
  <si>
    <t>Potters Mede - Equipment Service / Repairs</t>
  </si>
  <si>
    <t>Sports Ground Total</t>
  </si>
  <si>
    <t>7040</t>
  </si>
  <si>
    <t>Streetlighting - Supply Charges</t>
  </si>
  <si>
    <t>7041</t>
  </si>
  <si>
    <t>Streetlighting - Repair Charges</t>
  </si>
  <si>
    <t>Streetlighting Total</t>
  </si>
  <si>
    <t>7028</t>
  </si>
  <si>
    <t>Potters Mede - Public Works Loan</t>
  </si>
  <si>
    <t>N/A</t>
  </si>
  <si>
    <t>Elections</t>
  </si>
  <si>
    <t>Special Projects</t>
  </si>
  <si>
    <t>Potters Mede Carpark</t>
  </si>
  <si>
    <t>Office Equipment</t>
  </si>
  <si>
    <t>Chiropodist legacy</t>
  </si>
  <si>
    <t>Street Lighting</t>
  </si>
  <si>
    <t>Total Special Projects</t>
  </si>
  <si>
    <t>Parish Reserves (Note)</t>
  </si>
  <si>
    <t>Balance net Parish Reserves</t>
  </si>
  <si>
    <t>Budgeted income</t>
  </si>
  <si>
    <t>Precept Requirement</t>
  </si>
  <si>
    <t>Note</t>
  </si>
  <si>
    <t>Reserves used to purchase land at Harrison Road.</t>
  </si>
  <si>
    <t>31.10.20</t>
  </si>
  <si>
    <t>31.03.21</t>
  </si>
  <si>
    <t>Administration Income Bank Interest</t>
  </si>
  <si>
    <t>Potters Mede Grant Income</t>
  </si>
  <si>
    <t>Recreation Ground General Expenses</t>
  </si>
  <si>
    <t>Adminitration - Clerk Office Allowance</t>
  </si>
  <si>
    <t>Administration - Internal and External Audit Fees</t>
  </si>
  <si>
    <t>Administration - Stationery</t>
  </si>
  <si>
    <t>Skate Park - Employee Pension Allocation</t>
  </si>
  <si>
    <t>Other Expenses</t>
  </si>
  <si>
    <t>Other Expensesn Local Plan</t>
  </si>
  <si>
    <t>3 Months</t>
  </si>
  <si>
    <t>30.06.20</t>
  </si>
  <si>
    <t>7 Months</t>
  </si>
  <si>
    <t>12 Months</t>
  </si>
  <si>
    <t>Proposed</t>
  </si>
  <si>
    <t>2021/22</t>
  </si>
  <si>
    <t>Precept Calculation FY 21/22</t>
  </si>
  <si>
    <t>RG Playground</t>
  </si>
  <si>
    <t>Barry and Rob 2% salary increase</t>
  </si>
  <si>
    <t>Local Plan/A25- Legal Advice</t>
  </si>
  <si>
    <t>Open Spaces - Harrison Rd and IQE</t>
  </si>
  <si>
    <t>Highways Contingencies Fund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</si>
</sst>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name val="Calibri"/>
    </font>
    <font>
      <sz val="10"/>
      <name val="Tahoma"/>
    </font>
    <font>
      <sz val="10"/>
      <color rgb="FF000000"/>
      <name val="Tahoma"/>
    </font>
    <font>
      <b/>
      <u/>
      <sz val="10"/>
      <color rgb="FF000000"/>
      <name val="Tahoma"/>
    </font>
    <font>
      <b/>
      <sz val="10"/>
      <color rgb="FF000000"/>
      <name val="Tahoma"/>
      <family val="2"/>
    </font>
    <font>
      <b/>
      <sz val="10"/>
      <name val="Tahoma"/>
      <family val="2"/>
    </font>
    <font>
      <u/>
      <sz val="10"/>
      <color rgb="FF000000"/>
      <name val="Tahoma"/>
      <family val="2"/>
    </font>
    <font>
      <sz val="10"/>
      <name val="Tahoma"/>
      <family val="2"/>
    </font>
    <font>
      <u/>
      <sz val="10"/>
      <name val="Tahoma"/>
      <family val="2"/>
    </font>
    <font>
      <b/>
      <u/>
      <sz val="10"/>
      <color rgb="FF000000"/>
      <name val="Tahoma"/>
      <family val="2"/>
    </font>
    <font>
      <b/>
      <u/>
      <sz val="10"/>
      <name val="Tahoma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u/>
      <sz val="10"/>
      <color rgb="FFFF0000"/>
      <name val="Tahoma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1" fillId="0" borderId="0" xfId="1" applyNumberFormat="1" applyFont="1"/>
    <xf numFmtId="0" fontId="8" fillId="0" borderId="0" xfId="1" applyNumberFormat="1" applyFont="1"/>
    <xf numFmtId="4" fontId="6" fillId="0" borderId="1" xfId="1" applyNumberFormat="1" applyFont="1" applyBorder="1" applyAlignment="1">
      <alignment horizontal="right"/>
    </xf>
    <xf numFmtId="0" fontId="4" fillId="0" borderId="3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6" fillId="0" borderId="0" xfId="1" applyNumberFormat="1" applyFont="1" applyFill="1"/>
    <xf numFmtId="0" fontId="5" fillId="2" borderId="1" xfId="1" applyNumberFormat="1" applyFont="1" applyFill="1" applyBorder="1" applyAlignment="1">
      <alignment horizontal="center"/>
    </xf>
    <xf numFmtId="0" fontId="5" fillId="3" borderId="1" xfId="1" applyNumberFormat="1" applyFont="1" applyFill="1" applyBorder="1" applyAlignment="1">
      <alignment horizontal="center"/>
    </xf>
    <xf numFmtId="0" fontId="4" fillId="0" borderId="11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0" borderId="7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5" fillId="4" borderId="0" xfId="1" applyNumberFormat="1" applyFont="1" applyFill="1" applyBorder="1" applyAlignment="1">
      <alignment horizontal="left"/>
    </xf>
    <xf numFmtId="0" fontId="3" fillId="0" borderId="0" xfId="1" applyNumberFormat="1" applyFont="1" applyBorder="1" applyAlignment="1">
      <alignment horizontal="right"/>
    </xf>
    <xf numFmtId="0" fontId="2" fillId="0" borderId="0" xfId="1" applyNumberFormat="1" applyFont="1" applyBorder="1"/>
    <xf numFmtId="4" fontId="3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4" fontId="5" fillId="0" borderId="0" xfId="1" applyNumberFormat="1" applyFont="1" applyBorder="1" applyAlignment="1">
      <alignment horizontal="right"/>
    </xf>
    <xf numFmtId="0" fontId="2" fillId="0" borderId="7" xfId="1" applyNumberFormat="1" applyFont="1" applyBorder="1"/>
    <xf numFmtId="4" fontId="6" fillId="0" borderId="0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left"/>
    </xf>
    <xf numFmtId="0" fontId="6" fillId="0" borderId="0" xfId="1" applyNumberFormat="1" applyFont="1" applyBorder="1"/>
    <xf numFmtId="4" fontId="2" fillId="0" borderId="0" xfId="1" applyNumberFormat="1" applyFont="1" applyBorder="1" applyAlignment="1">
      <alignment horizontal="right"/>
    </xf>
    <xf numFmtId="0" fontId="8" fillId="0" borderId="7" xfId="1" applyNumberFormat="1" applyFont="1" applyBorder="1"/>
    <xf numFmtId="0" fontId="9" fillId="0" borderId="0" xfId="1" applyNumberFormat="1" applyFont="1" applyBorder="1"/>
    <xf numFmtId="4" fontId="9" fillId="0" borderId="0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8" fillId="0" borderId="9" xfId="1" applyNumberFormat="1" applyFont="1" applyBorder="1"/>
    <xf numFmtId="0" fontId="8" fillId="0" borderId="12" xfId="1" applyNumberFormat="1" applyFont="1" applyBorder="1"/>
    <xf numFmtId="0" fontId="2" fillId="0" borderId="12" xfId="1" applyNumberFormat="1" applyFont="1" applyBorder="1" applyAlignment="1">
      <alignment horizontal="right"/>
    </xf>
    <xf numFmtId="0" fontId="2" fillId="0" borderId="3" xfId="1" applyNumberFormat="1" applyFont="1" applyBorder="1"/>
    <xf numFmtId="4" fontId="2" fillId="0" borderId="3" xfId="1" applyNumberFormat="1" applyFont="1" applyBorder="1"/>
    <xf numFmtId="0" fontId="2" fillId="0" borderId="4" xfId="1" applyNumberFormat="1" applyFont="1" applyBorder="1"/>
    <xf numFmtId="0" fontId="4" fillId="0" borderId="2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4" fontId="7" fillId="0" borderId="3" xfId="1" applyNumberFormat="1" applyFont="1" applyBorder="1" applyAlignment="1">
      <alignment horizontal="right"/>
    </xf>
    <xf numFmtId="4" fontId="5" fillId="0" borderId="3" xfId="1" applyNumberFormat="1" applyFont="1" applyBorder="1" applyAlignment="1">
      <alignment horizontal="right"/>
    </xf>
    <xf numFmtId="2" fontId="10" fillId="0" borderId="3" xfId="1" applyNumberFormat="1" applyFont="1" applyBorder="1" applyAlignment="1">
      <alignment horizontal="center"/>
    </xf>
    <xf numFmtId="4" fontId="6" fillId="0" borderId="3" xfId="1" applyNumberFormat="1" applyFont="1" applyBorder="1"/>
    <xf numFmtId="4" fontId="9" fillId="0" borderId="3" xfId="1" applyNumberFormat="1" applyFont="1" applyBorder="1"/>
    <xf numFmtId="0" fontId="10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2" fillId="0" borderId="3" xfId="1" applyNumberFormat="1" applyFont="1" applyBorder="1" applyAlignment="1">
      <alignment horizontal="right"/>
    </xf>
    <xf numFmtId="4" fontId="9" fillId="0" borderId="3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0" fontId="2" fillId="0" borderId="3" xfId="1" applyNumberFormat="1" applyFont="1" applyBorder="1" applyAlignment="1">
      <alignment horizontal="right"/>
    </xf>
    <xf numFmtId="0" fontId="2" fillId="0" borderId="4" xfId="1" applyNumberFormat="1" applyFont="1" applyBorder="1" applyAlignment="1">
      <alignment horizontal="right"/>
    </xf>
    <xf numFmtId="0" fontId="4" fillId="0" borderId="2" xfId="1" applyNumberFormat="1" applyFont="1" applyBorder="1" applyAlignment="1">
      <alignment horizontal="left"/>
    </xf>
    <xf numFmtId="0" fontId="4" fillId="0" borderId="3" xfId="1" applyNumberFormat="1" applyFont="1" applyBorder="1" applyAlignment="1">
      <alignment horizontal="left"/>
    </xf>
    <xf numFmtId="0" fontId="3" fillId="0" borderId="3" xfId="1" applyNumberFormat="1" applyFont="1" applyBorder="1" applyAlignment="1">
      <alignment horizontal="left"/>
    </xf>
    <xf numFmtId="0" fontId="10" fillId="0" borderId="3" xfId="1" applyNumberFormat="1" applyFont="1" applyBorder="1" applyAlignment="1">
      <alignment horizontal="left"/>
    </xf>
    <xf numFmtId="0" fontId="5" fillId="0" borderId="3" xfId="1" applyNumberFormat="1" applyFont="1" applyBorder="1" applyAlignment="1">
      <alignment horizontal="left"/>
    </xf>
    <xf numFmtId="0" fontId="6" fillId="0" borderId="3" xfId="1" applyNumberFormat="1" applyFont="1" applyBorder="1"/>
    <xf numFmtId="0" fontId="9" fillId="0" borderId="3" xfId="1" applyNumberFormat="1" applyFont="1" applyBorder="1"/>
    <xf numFmtId="0" fontId="5" fillId="4" borderId="1" xfId="1" applyNumberFormat="1" applyFont="1" applyFill="1" applyBorder="1" applyAlignment="1">
      <alignment horizontal="left"/>
    </xf>
    <xf numFmtId="0" fontId="5" fillId="5" borderId="1" xfId="1" applyNumberFormat="1" applyFont="1" applyFill="1" applyBorder="1" applyAlignment="1">
      <alignment horizontal="left"/>
    </xf>
    <xf numFmtId="0" fontId="6" fillId="6" borderId="5" xfId="1" applyNumberFormat="1" applyFont="1" applyFill="1" applyBorder="1"/>
    <xf numFmtId="0" fontId="6" fillId="6" borderId="6" xfId="1" applyNumberFormat="1" applyFont="1" applyFill="1" applyBorder="1"/>
    <xf numFmtId="0" fontId="6" fillId="6" borderId="7" xfId="1" applyNumberFormat="1" applyFont="1" applyFill="1" applyBorder="1"/>
    <xf numFmtId="0" fontId="6" fillId="6" borderId="8" xfId="1" applyNumberFormat="1" applyFont="1" applyFill="1" applyBorder="1"/>
    <xf numFmtId="0" fontId="6" fillId="6" borderId="9" xfId="1" applyNumberFormat="1" applyFont="1" applyFill="1" applyBorder="1"/>
    <xf numFmtId="0" fontId="6" fillId="6" borderId="10" xfId="1" applyNumberFormat="1" applyFont="1" applyFill="1" applyBorder="1"/>
    <xf numFmtId="0" fontId="1" fillId="0" borderId="0" xfId="1" applyNumberFormat="1" applyFont="1" applyFill="1"/>
    <xf numFmtId="0" fontId="5" fillId="3" borderId="14" xfId="1" applyNumberFormat="1" applyFont="1" applyFill="1" applyBorder="1" applyAlignment="1">
      <alignment horizontal="center"/>
    </xf>
    <xf numFmtId="0" fontId="5" fillId="3" borderId="16" xfId="1" applyNumberFormat="1" applyFont="1" applyFill="1" applyBorder="1" applyAlignment="1">
      <alignment horizontal="center"/>
    </xf>
    <xf numFmtId="0" fontId="5" fillId="3" borderId="13" xfId="1" applyNumberFormat="1" applyFont="1" applyFill="1" applyBorder="1" applyAlignment="1">
      <alignment horizontal="center"/>
    </xf>
    <xf numFmtId="0" fontId="2" fillId="7" borderId="7" xfId="1" applyNumberFormat="1" applyFont="1" applyFill="1" applyBorder="1"/>
    <xf numFmtId="0" fontId="2" fillId="7" borderId="0" xfId="1" applyNumberFormat="1" applyFont="1" applyFill="1" applyBorder="1"/>
    <xf numFmtId="0" fontId="2" fillId="7" borderId="3" xfId="1" applyNumberFormat="1" applyFont="1" applyFill="1" applyBorder="1"/>
    <xf numFmtId="4" fontId="2" fillId="7" borderId="3" xfId="1" applyNumberFormat="1" applyFont="1" applyFill="1" applyBorder="1" applyAlignment="1">
      <alignment horizontal="right"/>
    </xf>
    <xf numFmtId="4" fontId="2" fillId="7" borderId="0" xfId="1" applyNumberFormat="1" applyFont="1" applyFill="1" applyBorder="1" applyAlignment="1">
      <alignment horizontal="right"/>
    </xf>
    <xf numFmtId="4" fontId="2" fillId="7" borderId="3" xfId="1" applyNumberFormat="1" applyFont="1" applyFill="1" applyBorder="1"/>
    <xf numFmtId="0" fontId="0" fillId="7" borderId="0" xfId="0" applyFill="1"/>
    <xf numFmtId="0" fontId="4" fillId="0" borderId="5" xfId="1" applyNumberFormat="1" applyFont="1" applyBorder="1" applyAlignment="1">
      <alignment horizontal="center"/>
    </xf>
    <xf numFmtId="0" fontId="11" fillId="0" borderId="7" xfId="1" applyNumberFormat="1" applyFont="1" applyBorder="1" applyAlignment="1">
      <alignment horizontal="center"/>
    </xf>
    <xf numFmtId="2" fontId="3" fillId="0" borderId="7" xfId="1" applyNumberFormat="1" applyFont="1" applyBorder="1" applyAlignment="1">
      <alignment horizontal="right"/>
    </xf>
    <xf numFmtId="4" fontId="3" fillId="0" borderId="7" xfId="1" applyNumberFormat="1" applyFont="1" applyBorder="1" applyAlignment="1">
      <alignment horizontal="right"/>
    </xf>
    <xf numFmtId="4" fontId="7" fillId="0" borderId="7" xfId="1" applyNumberFormat="1" applyFont="1" applyBorder="1" applyAlignment="1">
      <alignment horizontal="right"/>
    </xf>
    <xf numFmtId="4" fontId="5" fillId="0" borderId="7" xfId="1" applyNumberFormat="1" applyFont="1" applyBorder="1" applyAlignment="1">
      <alignment horizontal="right"/>
    </xf>
    <xf numFmtId="4" fontId="2" fillId="0" borderId="7" xfId="1" applyNumberFormat="1" applyFont="1" applyBorder="1"/>
    <xf numFmtId="4" fontId="2" fillId="7" borderId="7" xfId="1" applyNumberFormat="1" applyFont="1" applyFill="1" applyBorder="1"/>
    <xf numFmtId="0" fontId="2" fillId="0" borderId="9" xfId="1" applyNumberFormat="1" applyFont="1" applyBorder="1"/>
    <xf numFmtId="0" fontId="4" fillId="0" borderId="17" xfId="1" applyNumberFormat="1" applyFont="1" applyBorder="1" applyAlignment="1">
      <alignment horizontal="center"/>
    </xf>
    <xf numFmtId="0" fontId="11" fillId="0" borderId="18" xfId="1" applyNumberFormat="1" applyFont="1" applyBorder="1" applyAlignment="1">
      <alignment horizontal="center"/>
    </xf>
    <xf numFmtId="0" fontId="2" fillId="0" borderId="18" xfId="1" applyNumberFormat="1" applyFont="1" applyBorder="1"/>
    <xf numFmtId="2" fontId="3" fillId="0" borderId="18" xfId="1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/>
    </xf>
    <xf numFmtId="4" fontId="7" fillId="0" borderId="18" xfId="1" applyNumberFormat="1" applyFont="1" applyBorder="1" applyAlignment="1">
      <alignment horizontal="right"/>
    </xf>
    <xf numFmtId="4" fontId="5" fillId="0" borderId="18" xfId="1" applyNumberFormat="1" applyFont="1" applyBorder="1" applyAlignment="1">
      <alignment horizontal="right"/>
    </xf>
    <xf numFmtId="4" fontId="2" fillId="0" borderId="18" xfId="1" applyNumberFormat="1" applyFont="1" applyBorder="1"/>
    <xf numFmtId="4" fontId="2" fillId="7" borderId="18" xfId="1" applyNumberFormat="1" applyFont="1" applyFill="1" applyBorder="1"/>
    <xf numFmtId="0" fontId="2" fillId="0" borderId="19" xfId="1" applyNumberFormat="1" applyFont="1" applyBorder="1"/>
    <xf numFmtId="0" fontId="4" fillId="0" borderId="15" xfId="1" applyNumberFormat="1" applyFont="1" applyBorder="1" applyAlignment="1">
      <alignment horizontal="center"/>
    </xf>
    <xf numFmtId="0" fontId="11" fillId="0" borderId="20" xfId="1" applyNumberFormat="1" applyFont="1" applyBorder="1" applyAlignment="1">
      <alignment horizontal="center"/>
    </xf>
    <xf numFmtId="0" fontId="2" fillId="0" borderId="20" xfId="1" applyNumberFormat="1" applyFont="1" applyBorder="1"/>
    <xf numFmtId="2" fontId="3" fillId="0" borderId="20" xfId="1" applyNumberFormat="1" applyFont="1" applyBorder="1" applyAlignment="1">
      <alignment horizontal="right"/>
    </xf>
    <xf numFmtId="4" fontId="3" fillId="0" borderId="20" xfId="1" applyNumberFormat="1" applyFont="1" applyBorder="1" applyAlignment="1">
      <alignment horizontal="right"/>
    </xf>
    <xf numFmtId="4" fontId="7" fillId="0" borderId="20" xfId="1" applyNumberFormat="1" applyFont="1" applyBorder="1" applyAlignment="1">
      <alignment horizontal="right"/>
    </xf>
    <xf numFmtId="4" fontId="5" fillId="0" borderId="20" xfId="1" applyNumberFormat="1" applyFont="1" applyBorder="1" applyAlignment="1">
      <alignment horizontal="right"/>
    </xf>
    <xf numFmtId="4" fontId="2" fillId="0" borderId="20" xfId="1" applyNumberFormat="1" applyFont="1" applyBorder="1"/>
    <xf numFmtId="4" fontId="12" fillId="0" borderId="20" xfId="1" applyNumberFormat="1" applyFont="1" applyBorder="1" applyAlignment="1">
      <alignment horizontal="right"/>
    </xf>
    <xf numFmtId="4" fontId="8" fillId="0" borderId="20" xfId="1" applyNumberFormat="1" applyFont="1" applyBorder="1"/>
    <xf numFmtId="4" fontId="6" fillId="0" borderId="20" xfId="1" applyNumberFormat="1" applyFont="1" applyBorder="1"/>
    <xf numFmtId="4" fontId="2" fillId="0" borderId="16" xfId="1" applyNumberFormat="1" applyFont="1" applyBorder="1"/>
    <xf numFmtId="4" fontId="2" fillId="7" borderId="20" xfId="1" applyNumberFormat="1" applyFont="1" applyFill="1" applyBorder="1"/>
    <xf numFmtId="0" fontId="2" fillId="0" borderId="16" xfId="1" applyNumberFormat="1" applyFont="1" applyBorder="1"/>
    <xf numFmtId="4" fontId="12" fillId="0" borderId="16" xfId="1" applyNumberFormat="1" applyFont="1" applyBorder="1" applyAlignment="1">
      <alignment horizontal="right"/>
    </xf>
    <xf numFmtId="0" fontId="5" fillId="8" borderId="1" xfId="1" applyNumberFormat="1" applyFont="1" applyFill="1" applyBorder="1" applyAlignment="1">
      <alignment horizontal="center"/>
    </xf>
    <xf numFmtId="0" fontId="5" fillId="8" borderId="21" xfId="1" applyNumberFormat="1" applyFont="1" applyFill="1" applyBorder="1" applyAlignment="1">
      <alignment horizontal="center"/>
    </xf>
    <xf numFmtId="0" fontId="5" fillId="0" borderId="13" xfId="1" applyNumberFormat="1" applyFont="1" applyFill="1" applyBorder="1" applyAlignment="1">
      <alignment horizontal="center"/>
    </xf>
    <xf numFmtId="0" fontId="5" fillId="0" borderId="16" xfId="1" applyNumberFormat="1" applyFont="1" applyFill="1" applyBorder="1" applyAlignment="1">
      <alignment horizontal="center"/>
    </xf>
    <xf numFmtId="0" fontId="4" fillId="0" borderId="17" xfId="1" applyNumberFormat="1" applyFont="1" applyFill="1" applyBorder="1" applyAlignment="1">
      <alignment horizontal="center"/>
    </xf>
    <xf numFmtId="0" fontId="11" fillId="0" borderId="18" xfId="1" applyNumberFormat="1" applyFont="1" applyFill="1" applyBorder="1" applyAlignment="1">
      <alignment horizontal="center"/>
    </xf>
    <xf numFmtId="0" fontId="2" fillId="0" borderId="18" xfId="1" applyNumberFormat="1" applyFont="1" applyFill="1" applyBorder="1"/>
    <xf numFmtId="2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4" fontId="7" fillId="0" borderId="18" xfId="1" applyNumberFormat="1" applyFont="1" applyFill="1" applyBorder="1" applyAlignment="1">
      <alignment horizontal="right"/>
    </xf>
    <xf numFmtId="4" fontId="5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/>
    <xf numFmtId="4" fontId="12" fillId="0" borderId="18" xfId="1" applyNumberFormat="1" applyFont="1" applyFill="1" applyBorder="1" applyAlignment="1">
      <alignment horizontal="right"/>
    </xf>
    <xf numFmtId="4" fontId="6" fillId="0" borderId="18" xfId="1" applyNumberFormat="1" applyFont="1" applyFill="1" applyBorder="1"/>
    <xf numFmtId="4" fontId="13" fillId="0" borderId="18" xfId="1" applyNumberFormat="1" applyFont="1" applyFill="1" applyBorder="1" applyAlignment="1">
      <alignment horizontal="right"/>
    </xf>
    <xf numFmtId="4" fontId="14" fillId="0" borderId="18" xfId="1" applyNumberFormat="1" applyFont="1" applyFill="1" applyBorder="1" applyAlignment="1">
      <alignment horizontal="right"/>
    </xf>
    <xf numFmtId="0" fontId="2" fillId="0" borderId="19" xfId="1" applyNumberFormat="1" applyFont="1" applyFill="1" applyBorder="1"/>
    <xf numFmtId="0" fontId="0" fillId="0" borderId="0" xfId="0" applyFill="1"/>
    <xf numFmtId="0" fontId="3" fillId="0" borderId="0" xfId="1" applyNumberFormat="1" applyFont="1" applyFill="1" applyBorder="1" applyAlignment="1">
      <alignment horizontal="left"/>
    </xf>
    <xf numFmtId="4" fontId="8" fillId="0" borderId="20" xfId="1" applyNumberFormat="1" applyFont="1" applyBorder="1" applyAlignment="1">
      <alignment horizontal="right"/>
    </xf>
    <xf numFmtId="4" fontId="12" fillId="0" borderId="20" xfId="1" applyNumberFormat="1" applyFont="1" applyFill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0" fontId="8" fillId="0" borderId="0" xfId="1" applyNumberFormat="1" applyFont="1" applyBorder="1"/>
    <xf numFmtId="4" fontId="9" fillId="0" borderId="20" xfId="1" applyNumberFormat="1" applyFont="1" applyBorder="1" applyAlignment="1">
      <alignment horizontal="right"/>
    </xf>
    <xf numFmtId="4" fontId="8" fillId="0" borderId="3" xfId="1" applyNumberFormat="1" applyFont="1" applyBorder="1" applyAlignment="1">
      <alignment horizontal="right"/>
    </xf>
    <xf numFmtId="0" fontId="15" fillId="8" borderId="0" xfId="1" applyNumberFormat="1" applyFont="1" applyFill="1" applyAlignment="1">
      <alignment horizontal="center"/>
    </xf>
    <xf numFmtId="0" fontId="15" fillId="9" borderId="0" xfId="1" applyNumberFormat="1" applyFont="1" applyFill="1" applyAlignment="1">
      <alignment horizontal="center"/>
    </xf>
    <xf numFmtId="0" fontId="15" fillId="10" borderId="0" xfId="1" applyNumberFormat="1" applyFont="1" applyFill="1" applyAlignment="1">
      <alignment horizontal="center"/>
    </xf>
    <xf numFmtId="0" fontId="15" fillId="11" borderId="0" xfId="1" applyNumberFormat="1" applyFont="1" applyFill="1" applyAlignment="1">
      <alignment horizontal="center"/>
    </xf>
    <xf numFmtId="0" fontId="15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workbookViewId="0">
      <selection activeCell="P106" sqref="P106"/>
    </sheetView>
  </sheetViews>
  <sheetFormatPr defaultRowHeight="15"/>
  <cols>
    <col min="2" max="2" width="43.28515625" bestFit="1" customWidth="1"/>
    <col min="3" max="3" width="1.42578125" customWidth="1"/>
    <col min="4" max="4" width="11" bestFit="1" customWidth="1"/>
    <col min="5" max="5" width="1" customWidth="1"/>
    <col min="6" max="6" width="9.85546875" bestFit="1" customWidth="1"/>
    <col min="7" max="8" width="11" bestFit="1" customWidth="1"/>
    <col min="9" max="10" width="11" customWidth="1"/>
    <col min="11" max="11" width="1.140625" style="129" customWidth="1"/>
    <col min="12" max="12" width="11" customWidth="1"/>
    <col min="13" max="13" width="1" customWidth="1"/>
    <col min="14" max="14" width="11" bestFit="1" customWidth="1"/>
  </cols>
  <sheetData>
    <row r="1" spans="1:16">
      <c r="A1" s="61" t="s">
        <v>0</v>
      </c>
      <c r="B1" s="62"/>
      <c r="C1" s="7"/>
      <c r="D1" s="1"/>
      <c r="E1" s="1"/>
      <c r="F1" s="138" t="s">
        <v>138</v>
      </c>
      <c r="G1" s="138" t="s">
        <v>138</v>
      </c>
      <c r="H1" s="139" t="s">
        <v>140</v>
      </c>
      <c r="I1" s="139" t="s">
        <v>140</v>
      </c>
      <c r="J1" s="140" t="s">
        <v>141</v>
      </c>
      <c r="K1" s="141"/>
      <c r="L1" s="140" t="s">
        <v>141</v>
      </c>
      <c r="N1" s="137" t="s">
        <v>143</v>
      </c>
    </row>
    <row r="2" spans="1:16">
      <c r="A2" s="63" t="s">
        <v>1</v>
      </c>
      <c r="B2" s="64"/>
      <c r="C2" s="7"/>
      <c r="D2" s="1"/>
      <c r="E2" s="1"/>
      <c r="F2" s="1"/>
      <c r="G2" s="1"/>
      <c r="H2" s="1"/>
      <c r="I2" s="1"/>
      <c r="J2" s="1"/>
      <c r="K2" s="67"/>
      <c r="L2" s="1"/>
      <c r="N2" s="1"/>
    </row>
    <row r="3" spans="1:16" ht="15.75" thickBot="1">
      <c r="A3" s="65" t="s">
        <v>144</v>
      </c>
      <c r="B3" s="66"/>
      <c r="C3" s="7"/>
      <c r="D3" s="1"/>
      <c r="E3" s="1"/>
      <c r="F3" s="1"/>
      <c r="G3" s="1"/>
      <c r="H3" s="1"/>
      <c r="I3" s="1"/>
      <c r="J3" s="1"/>
      <c r="K3" s="67"/>
      <c r="L3" s="1"/>
      <c r="N3" s="1"/>
    </row>
    <row r="4" spans="1:1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67"/>
      <c r="L4" s="1"/>
      <c r="N4" s="1"/>
    </row>
    <row r="5" spans="1:16" ht="15.75" thickBot="1">
      <c r="A5" s="60" t="s">
        <v>2</v>
      </c>
      <c r="B5" s="59" t="s">
        <v>3</v>
      </c>
      <c r="C5" s="52"/>
      <c r="D5" s="8" t="s">
        <v>4</v>
      </c>
      <c r="E5" s="10"/>
      <c r="F5" s="9" t="s">
        <v>5</v>
      </c>
      <c r="G5" s="68" t="s">
        <v>6</v>
      </c>
      <c r="H5" s="70" t="s">
        <v>5</v>
      </c>
      <c r="I5" s="70" t="s">
        <v>6</v>
      </c>
      <c r="J5" s="70" t="s">
        <v>5</v>
      </c>
      <c r="K5" s="114"/>
      <c r="L5" s="70" t="s">
        <v>6</v>
      </c>
      <c r="N5" s="112" t="s">
        <v>142</v>
      </c>
    </row>
    <row r="6" spans="1:16" ht="15.75" thickBot="1">
      <c r="A6" s="11"/>
      <c r="B6" s="12"/>
      <c r="C6" s="53"/>
      <c r="D6" s="36"/>
      <c r="E6" s="6"/>
      <c r="F6" s="9" t="s">
        <v>139</v>
      </c>
      <c r="G6" s="68" t="s">
        <v>139</v>
      </c>
      <c r="H6" s="69" t="s">
        <v>127</v>
      </c>
      <c r="I6" s="69" t="s">
        <v>127</v>
      </c>
      <c r="J6" s="69" t="s">
        <v>128</v>
      </c>
      <c r="K6" s="115"/>
      <c r="L6" s="69" t="s">
        <v>128</v>
      </c>
      <c r="N6" s="113" t="s">
        <v>4</v>
      </c>
    </row>
    <row r="7" spans="1:16">
      <c r="A7" s="11"/>
      <c r="B7" s="12"/>
      <c r="C7" s="53"/>
      <c r="D7" s="4"/>
      <c r="E7" s="6"/>
      <c r="F7" s="36"/>
      <c r="G7" s="78"/>
      <c r="H7" s="97"/>
      <c r="I7" s="97"/>
      <c r="J7" s="97"/>
      <c r="K7" s="116"/>
      <c r="L7" s="87"/>
      <c r="N7" s="4"/>
    </row>
    <row r="8" spans="1:16">
      <c r="A8" s="13"/>
      <c r="B8" s="14"/>
      <c r="C8" s="54"/>
      <c r="D8" s="44" t="s">
        <v>7</v>
      </c>
      <c r="E8" s="5"/>
      <c r="F8" s="41" t="s">
        <v>7</v>
      </c>
      <c r="G8" s="79" t="s">
        <v>7</v>
      </c>
      <c r="H8" s="98" t="s">
        <v>7</v>
      </c>
      <c r="I8" s="98" t="s">
        <v>7</v>
      </c>
      <c r="J8" s="98" t="s">
        <v>7</v>
      </c>
      <c r="K8" s="117"/>
      <c r="L8" s="88" t="s">
        <v>7</v>
      </c>
      <c r="N8" s="44" t="s">
        <v>7</v>
      </c>
    </row>
    <row r="9" spans="1:16">
      <c r="A9" s="13"/>
      <c r="B9" s="15" t="s">
        <v>8</v>
      </c>
      <c r="C9" s="55"/>
      <c r="D9" s="45"/>
      <c r="E9" s="16"/>
      <c r="F9" s="37"/>
      <c r="G9" s="21"/>
      <c r="H9" s="99"/>
      <c r="I9" s="99"/>
      <c r="J9" s="99"/>
      <c r="K9" s="118"/>
      <c r="L9" s="89"/>
      <c r="N9" s="45"/>
    </row>
    <row r="10" spans="1:16">
      <c r="A10" s="13"/>
      <c r="B10" s="14"/>
      <c r="C10" s="54"/>
      <c r="D10" s="45"/>
      <c r="E10" s="16"/>
      <c r="F10" s="33"/>
      <c r="G10" s="80"/>
      <c r="H10" s="100"/>
      <c r="I10" s="100"/>
      <c r="J10" s="100"/>
      <c r="K10" s="119"/>
      <c r="L10" s="90"/>
      <c r="N10" s="45"/>
    </row>
    <row r="11" spans="1:16">
      <c r="A11" s="13" t="s">
        <v>9</v>
      </c>
      <c r="B11" s="14" t="s">
        <v>10</v>
      </c>
      <c r="C11" s="54"/>
      <c r="D11" s="38"/>
      <c r="E11" s="18"/>
      <c r="F11" s="34"/>
      <c r="G11" s="81">
        <v>700</v>
      </c>
      <c r="H11" s="101"/>
      <c r="I11" s="101">
        <v>700</v>
      </c>
      <c r="J11" s="101"/>
      <c r="K11" s="120"/>
      <c r="L11" s="91">
        <v>1000</v>
      </c>
      <c r="N11" s="38"/>
    </row>
    <row r="12" spans="1:16">
      <c r="A12" s="13" t="s">
        <v>11</v>
      </c>
      <c r="B12" s="14" t="s">
        <v>12</v>
      </c>
      <c r="C12" s="54"/>
      <c r="D12" s="38"/>
      <c r="E12" s="18"/>
      <c r="F12" s="34"/>
      <c r="G12" s="81">
        <v>212.5</v>
      </c>
      <c r="H12" s="101"/>
      <c r="I12" s="101">
        <v>425</v>
      </c>
      <c r="J12" s="101"/>
      <c r="K12" s="120"/>
      <c r="L12" s="91">
        <v>850</v>
      </c>
      <c r="N12" s="38"/>
    </row>
    <row r="13" spans="1:16">
      <c r="A13" s="13" t="s">
        <v>13</v>
      </c>
      <c r="B13" s="14" t="s">
        <v>14</v>
      </c>
      <c r="C13" s="54"/>
      <c r="D13" s="38"/>
      <c r="E13" s="18"/>
      <c r="F13" s="34"/>
      <c r="G13" s="81">
        <v>650</v>
      </c>
      <c r="H13" s="101"/>
      <c r="I13" s="101">
        <v>816</v>
      </c>
      <c r="J13" s="101"/>
      <c r="K13" s="120"/>
      <c r="L13" s="91">
        <v>1399</v>
      </c>
      <c r="N13" s="38"/>
    </row>
    <row r="14" spans="1:16">
      <c r="A14" s="13"/>
      <c r="B14" s="19" t="s">
        <v>16</v>
      </c>
      <c r="C14" s="56"/>
      <c r="D14" s="40">
        <v>3430</v>
      </c>
      <c r="E14" s="20"/>
      <c r="F14" s="34"/>
      <c r="G14" s="83">
        <v>2076.02</v>
      </c>
      <c r="H14" s="103"/>
      <c r="I14" s="103">
        <f>SUM(I11:I13)</f>
        <v>1941</v>
      </c>
      <c r="J14" s="103"/>
      <c r="K14" s="122"/>
      <c r="L14" s="93">
        <f>SUM(L11:L13)</f>
        <v>3249</v>
      </c>
      <c r="N14" s="40">
        <v>3249</v>
      </c>
      <c r="P14" s="93"/>
    </row>
    <row r="15" spans="1:16">
      <c r="A15" s="13"/>
      <c r="B15" s="14"/>
      <c r="C15" s="54"/>
      <c r="D15" s="40"/>
      <c r="E15" s="20"/>
      <c r="F15" s="34"/>
      <c r="G15" s="81"/>
      <c r="H15" s="101"/>
      <c r="I15" s="101"/>
      <c r="J15" s="101"/>
      <c r="K15" s="120"/>
      <c r="L15" s="91"/>
      <c r="N15" s="40"/>
    </row>
    <row r="16" spans="1:16">
      <c r="A16" s="13" t="s">
        <v>17</v>
      </c>
      <c r="B16" s="19" t="s">
        <v>129</v>
      </c>
      <c r="C16" s="56"/>
      <c r="D16" s="40">
        <v>150</v>
      </c>
      <c r="E16" s="20"/>
      <c r="F16" s="34"/>
      <c r="G16" s="83">
        <v>300</v>
      </c>
      <c r="H16" s="103"/>
      <c r="I16" s="103">
        <v>365.7</v>
      </c>
      <c r="J16" s="103"/>
      <c r="K16" s="122"/>
      <c r="L16" s="93">
        <v>112.69</v>
      </c>
      <c r="N16" s="40">
        <v>112.69</v>
      </c>
    </row>
    <row r="17" spans="1:14">
      <c r="A17" s="13"/>
      <c r="B17" s="14"/>
      <c r="C17" s="54"/>
      <c r="D17" s="40"/>
      <c r="E17" s="20"/>
      <c r="F17" s="34"/>
      <c r="G17" s="81"/>
      <c r="H17" s="101"/>
      <c r="I17" s="101"/>
      <c r="J17" s="101"/>
      <c r="K17" s="120"/>
      <c r="L17" s="91"/>
      <c r="N17" s="40"/>
    </row>
    <row r="18" spans="1:14">
      <c r="A18" s="13">
        <v>4019</v>
      </c>
      <c r="B18" s="14" t="s">
        <v>130</v>
      </c>
      <c r="C18" s="54"/>
      <c r="D18" s="40"/>
      <c r="E18" s="20"/>
      <c r="F18" s="34"/>
      <c r="G18" s="81"/>
      <c r="H18" s="101"/>
      <c r="I18" s="101">
        <v>10000</v>
      </c>
      <c r="J18" s="101"/>
      <c r="K18" s="120"/>
      <c r="L18" s="120">
        <v>10000</v>
      </c>
      <c r="N18" s="40"/>
    </row>
    <row r="19" spans="1:14">
      <c r="A19" s="13" t="s">
        <v>18</v>
      </c>
      <c r="B19" s="14" t="s">
        <v>19</v>
      </c>
      <c r="C19" s="54"/>
      <c r="D19" s="40"/>
      <c r="E19" s="20"/>
      <c r="F19" s="38"/>
      <c r="G19" s="84"/>
      <c r="H19" s="104"/>
      <c r="I19" s="104">
        <v>195.8</v>
      </c>
      <c r="J19" s="104"/>
      <c r="K19" s="123"/>
      <c r="L19" s="94">
        <v>6000</v>
      </c>
      <c r="N19" s="40"/>
    </row>
    <row r="20" spans="1:14">
      <c r="A20" s="13" t="s">
        <v>20</v>
      </c>
      <c r="B20" s="14" t="s">
        <v>21</v>
      </c>
      <c r="C20" s="54"/>
      <c r="D20" s="40"/>
      <c r="E20" s="20"/>
      <c r="F20" s="34"/>
      <c r="G20" s="81">
        <v>623.04</v>
      </c>
      <c r="H20" s="101"/>
      <c r="I20" s="101">
        <v>623.04</v>
      </c>
      <c r="J20" s="101"/>
      <c r="K20" s="120"/>
      <c r="L20" s="120">
        <v>0</v>
      </c>
      <c r="N20" s="40"/>
    </row>
    <row r="21" spans="1:14">
      <c r="A21" s="13" t="s">
        <v>22</v>
      </c>
      <c r="B21" s="14" t="s">
        <v>23</v>
      </c>
      <c r="C21" s="54"/>
      <c r="D21" s="40"/>
      <c r="E21" s="20"/>
      <c r="F21" s="34"/>
      <c r="G21" s="82">
        <v>264.78000000000003</v>
      </c>
      <c r="H21" s="102"/>
      <c r="I21" s="102">
        <v>264.77999999999997</v>
      </c>
      <c r="J21" s="102"/>
      <c r="K21" s="121"/>
      <c r="L21" s="92">
        <v>0</v>
      </c>
      <c r="N21" s="40"/>
    </row>
    <row r="22" spans="1:14">
      <c r="A22" s="13"/>
      <c r="B22" s="19" t="s">
        <v>24</v>
      </c>
      <c r="C22" s="56"/>
      <c r="D22" s="40">
        <v>6500</v>
      </c>
      <c r="E22" s="20"/>
      <c r="F22" s="34"/>
      <c r="G22" s="83">
        <v>662.81999999999994</v>
      </c>
      <c r="H22" s="103"/>
      <c r="I22" s="103">
        <f>SUM(I18:I21)</f>
        <v>11083.62</v>
      </c>
      <c r="J22" s="103"/>
      <c r="K22" s="122"/>
      <c r="L22" s="93">
        <f>SUM(L18:L21)</f>
        <v>16000</v>
      </c>
      <c r="N22" s="40">
        <v>6000</v>
      </c>
    </row>
    <row r="23" spans="1:14">
      <c r="A23" s="13"/>
      <c r="B23" s="19"/>
      <c r="C23" s="56"/>
      <c r="D23" s="40"/>
      <c r="E23" s="20"/>
      <c r="F23" s="34"/>
      <c r="G23" s="83"/>
      <c r="H23" s="103"/>
      <c r="I23" s="103"/>
      <c r="J23" s="103"/>
      <c r="K23" s="122"/>
      <c r="L23" s="93"/>
      <c r="N23" s="40"/>
    </row>
    <row r="24" spans="1:14">
      <c r="A24" s="13">
        <v>4045</v>
      </c>
      <c r="B24" s="19" t="s">
        <v>15</v>
      </c>
      <c r="C24" s="56"/>
      <c r="D24" s="40">
        <v>0</v>
      </c>
      <c r="E24" s="20"/>
      <c r="F24" s="34"/>
      <c r="G24" s="83"/>
      <c r="H24" s="103"/>
      <c r="I24" s="103">
        <v>819.28</v>
      </c>
      <c r="J24" s="103"/>
      <c r="K24" s="122"/>
      <c r="L24" s="93">
        <v>1404.48</v>
      </c>
      <c r="N24" s="40">
        <v>1404</v>
      </c>
    </row>
    <row r="25" spans="1:14">
      <c r="A25" s="21"/>
      <c r="B25" s="17"/>
      <c r="C25" s="33"/>
      <c r="D25" s="46"/>
      <c r="E25" s="22"/>
      <c r="F25" s="34"/>
      <c r="G25" s="84"/>
      <c r="H25" s="104"/>
      <c r="I25" s="104"/>
      <c r="J25" s="104"/>
      <c r="K25" s="123"/>
      <c r="L25" s="94"/>
      <c r="N25" s="46"/>
    </row>
    <row r="26" spans="1:14">
      <c r="A26" s="13" t="s">
        <v>25</v>
      </c>
      <c r="B26" s="19" t="s">
        <v>26</v>
      </c>
      <c r="C26" s="56"/>
      <c r="D26" s="40">
        <v>201920</v>
      </c>
      <c r="E26" s="20"/>
      <c r="F26" s="34"/>
      <c r="G26" s="83">
        <v>100960</v>
      </c>
      <c r="H26" s="103"/>
      <c r="I26" s="103">
        <v>201920</v>
      </c>
      <c r="J26" s="103"/>
      <c r="K26" s="122"/>
      <c r="L26" s="93">
        <v>201920</v>
      </c>
      <c r="N26" s="40">
        <v>206920</v>
      </c>
    </row>
    <row r="27" spans="1:14">
      <c r="A27" s="13"/>
      <c r="B27" s="14"/>
      <c r="C27" s="54"/>
      <c r="D27" s="38"/>
      <c r="E27" s="18"/>
      <c r="F27" s="34"/>
      <c r="G27" s="81"/>
      <c r="H27" s="101"/>
      <c r="I27" s="101"/>
      <c r="J27" s="101"/>
      <c r="K27" s="120"/>
      <c r="L27" s="91"/>
      <c r="N27" s="38"/>
    </row>
    <row r="28" spans="1:14">
      <c r="A28" s="13"/>
      <c r="B28" s="19" t="s">
        <v>27</v>
      </c>
      <c r="C28" s="56"/>
      <c r="D28" s="40">
        <v>212000</v>
      </c>
      <c r="E28" s="20"/>
      <c r="F28" s="34"/>
      <c r="G28" s="83">
        <v>103998.84</v>
      </c>
      <c r="H28" s="103"/>
      <c r="I28" s="103">
        <v>216129.6</v>
      </c>
      <c r="J28" s="103"/>
      <c r="K28" s="122"/>
      <c r="L28" s="93">
        <v>222686.17</v>
      </c>
      <c r="N28" s="40">
        <f>SUM(N14:N27)</f>
        <v>217685.69</v>
      </c>
    </row>
    <row r="29" spans="1:14">
      <c r="A29" s="13"/>
      <c r="B29" s="14"/>
      <c r="C29" s="54"/>
      <c r="D29" s="38"/>
      <c r="E29" s="18"/>
      <c r="F29" s="34"/>
      <c r="G29" s="81"/>
      <c r="H29" s="101"/>
      <c r="I29" s="131"/>
      <c r="J29" s="101"/>
      <c r="K29" s="120"/>
      <c r="L29" s="91"/>
      <c r="N29" s="38"/>
    </row>
    <row r="30" spans="1:14">
      <c r="A30" s="13"/>
      <c r="B30" s="14"/>
      <c r="C30" s="54"/>
      <c r="D30" s="38"/>
      <c r="E30" s="18"/>
      <c r="F30" s="34"/>
      <c r="G30" s="81"/>
      <c r="H30" s="101"/>
      <c r="I30" s="101"/>
      <c r="J30" s="101"/>
      <c r="K30" s="120"/>
      <c r="L30" s="91"/>
      <c r="N30" s="38"/>
    </row>
    <row r="31" spans="1:14">
      <c r="A31" s="13"/>
      <c r="B31" s="15" t="s">
        <v>28</v>
      </c>
      <c r="C31" s="55"/>
      <c r="D31" s="38"/>
      <c r="E31" s="18"/>
      <c r="F31" s="34"/>
      <c r="G31" s="81"/>
      <c r="H31" s="101"/>
      <c r="I31" s="101"/>
      <c r="J31" s="101"/>
      <c r="K31" s="120"/>
      <c r="L31" s="91"/>
      <c r="N31" s="38"/>
    </row>
    <row r="32" spans="1:14">
      <c r="A32" s="13"/>
      <c r="B32" s="14"/>
      <c r="C32" s="54"/>
      <c r="D32" s="38"/>
      <c r="E32" s="18"/>
      <c r="F32" s="34"/>
      <c r="G32" s="81"/>
      <c r="H32" s="101"/>
      <c r="I32" s="101"/>
      <c r="J32" s="101"/>
      <c r="K32" s="120"/>
      <c r="L32" s="91"/>
      <c r="N32" s="38"/>
    </row>
    <row r="33" spans="1:14">
      <c r="A33" s="13">
        <v>7000</v>
      </c>
      <c r="B33" s="14" t="s">
        <v>131</v>
      </c>
      <c r="C33" s="54"/>
      <c r="D33" s="38"/>
      <c r="E33" s="18"/>
      <c r="F33" s="34"/>
      <c r="G33" s="81"/>
      <c r="H33" s="105">
        <v>65.02</v>
      </c>
      <c r="I33" s="101"/>
      <c r="J33" s="105">
        <f>SUM(H33/7)*12</f>
        <v>111.46285714285713</v>
      </c>
      <c r="K33" s="124"/>
      <c r="L33" s="91"/>
      <c r="N33" s="38"/>
    </row>
    <row r="34" spans="1:14">
      <c r="A34" s="13" t="s">
        <v>29</v>
      </c>
      <c r="B34" s="14" t="s">
        <v>30</v>
      </c>
      <c r="C34" s="54"/>
      <c r="D34" s="38"/>
      <c r="E34" s="18"/>
      <c r="F34" s="38">
        <v>3529.14</v>
      </c>
      <c r="G34" s="84"/>
      <c r="H34" s="106">
        <v>7999.14</v>
      </c>
      <c r="I34" s="104"/>
      <c r="J34" s="132">
        <f t="shared" ref="J34:J53" si="0">SUM(H34/7)*12</f>
        <v>13712.811428571429</v>
      </c>
      <c r="K34" s="124"/>
      <c r="L34" s="94"/>
      <c r="N34" s="38"/>
    </row>
    <row r="35" spans="1:14">
      <c r="A35" s="13" t="s">
        <v>31</v>
      </c>
      <c r="B35" s="14" t="s">
        <v>32</v>
      </c>
      <c r="C35" s="54"/>
      <c r="D35" s="38"/>
      <c r="E35" s="18"/>
      <c r="F35" s="38">
        <v>680</v>
      </c>
      <c r="G35" s="84"/>
      <c r="H35" s="106">
        <v>1962.88</v>
      </c>
      <c r="I35" s="104"/>
      <c r="J35" s="132">
        <f t="shared" si="0"/>
        <v>3364.937142857143</v>
      </c>
      <c r="K35" s="124"/>
      <c r="L35" s="94"/>
      <c r="N35" s="38"/>
    </row>
    <row r="36" spans="1:14">
      <c r="A36" s="13" t="s">
        <v>33</v>
      </c>
      <c r="B36" s="14" t="s">
        <v>34</v>
      </c>
      <c r="C36" s="54"/>
      <c r="D36" s="38"/>
      <c r="E36" s="18"/>
      <c r="F36" s="38">
        <v>1300.7900000000002</v>
      </c>
      <c r="G36" s="84"/>
      <c r="H36" s="106">
        <v>2261.73</v>
      </c>
      <c r="I36" s="104"/>
      <c r="J36" s="132">
        <f t="shared" si="0"/>
        <v>3877.2514285714287</v>
      </c>
      <c r="K36" s="124"/>
      <c r="L36" s="94"/>
      <c r="N36" s="38"/>
    </row>
    <row r="37" spans="1:14">
      <c r="A37" s="13" t="s">
        <v>35</v>
      </c>
      <c r="B37" s="14" t="s">
        <v>36</v>
      </c>
      <c r="C37" s="54"/>
      <c r="D37" s="38"/>
      <c r="E37" s="18"/>
      <c r="F37" s="38">
        <v>282.40000000000003</v>
      </c>
      <c r="G37" s="84"/>
      <c r="H37" s="106">
        <v>486.37</v>
      </c>
      <c r="I37" s="104"/>
      <c r="J37" s="105">
        <f t="shared" si="0"/>
        <v>833.77714285714274</v>
      </c>
      <c r="K37" s="124"/>
      <c r="L37" s="94"/>
      <c r="N37" s="38"/>
    </row>
    <row r="38" spans="1:14">
      <c r="A38" s="13" t="s">
        <v>37</v>
      </c>
      <c r="B38" s="23" t="s">
        <v>38</v>
      </c>
      <c r="C38" s="54"/>
      <c r="D38" s="38"/>
      <c r="E38" s="18"/>
      <c r="F38" s="38">
        <v>332.55999999999995</v>
      </c>
      <c r="G38" s="84"/>
      <c r="H38" s="106">
        <v>440.39</v>
      </c>
      <c r="I38" s="104"/>
      <c r="J38" s="105">
        <f t="shared" si="0"/>
        <v>754.95428571428567</v>
      </c>
      <c r="K38" s="124"/>
      <c r="L38" s="94"/>
      <c r="N38" s="38"/>
    </row>
    <row r="39" spans="1:14">
      <c r="A39" s="13" t="s">
        <v>39</v>
      </c>
      <c r="B39" s="14" t="s">
        <v>40</v>
      </c>
      <c r="C39" s="54"/>
      <c r="D39" s="38"/>
      <c r="E39" s="18"/>
      <c r="F39" s="38">
        <v>24.759999999999998</v>
      </c>
      <c r="G39" s="84"/>
      <c r="H39" s="106">
        <v>24.76</v>
      </c>
      <c r="I39" s="104"/>
      <c r="J39" s="105">
        <f t="shared" si="0"/>
        <v>42.445714285714288</v>
      </c>
      <c r="K39" s="124"/>
      <c r="L39" s="94"/>
      <c r="N39" s="38"/>
    </row>
    <row r="40" spans="1:14">
      <c r="A40" s="13" t="s">
        <v>41</v>
      </c>
      <c r="B40" s="14" t="s">
        <v>42</v>
      </c>
      <c r="C40" s="54"/>
      <c r="D40" s="38"/>
      <c r="E40" s="18"/>
      <c r="F40" s="38">
        <v>265.18</v>
      </c>
      <c r="G40" s="84"/>
      <c r="H40" s="106">
        <v>337.76</v>
      </c>
      <c r="I40" s="104"/>
      <c r="J40" s="105">
        <f t="shared" si="0"/>
        <v>579.01714285714286</v>
      </c>
      <c r="K40" s="124"/>
      <c r="L40" s="94"/>
      <c r="N40" s="38"/>
    </row>
    <row r="41" spans="1:14">
      <c r="A41" s="13" t="s">
        <v>43</v>
      </c>
      <c r="B41" s="14" t="s">
        <v>44</v>
      </c>
      <c r="C41" s="54"/>
      <c r="D41" s="38"/>
      <c r="E41" s="18"/>
      <c r="F41" s="38">
        <v>171</v>
      </c>
      <c r="G41" s="84"/>
      <c r="H41" s="106">
        <v>342</v>
      </c>
      <c r="I41" s="104"/>
      <c r="J41" s="105">
        <f t="shared" si="0"/>
        <v>586.28571428571422</v>
      </c>
      <c r="K41" s="124"/>
      <c r="L41" s="94"/>
      <c r="N41" s="38"/>
    </row>
    <row r="42" spans="1:14">
      <c r="A42" s="13" t="s">
        <v>45</v>
      </c>
      <c r="B42" s="14" t="s">
        <v>46</v>
      </c>
      <c r="C42" s="54"/>
      <c r="D42" s="38"/>
      <c r="E42" s="18"/>
      <c r="F42" s="38">
        <v>680.49</v>
      </c>
      <c r="G42" s="84"/>
      <c r="H42" s="106">
        <v>879.35</v>
      </c>
      <c r="I42" s="104"/>
      <c r="J42" s="105">
        <f t="shared" si="0"/>
        <v>1507.457142857143</v>
      </c>
      <c r="K42" s="124"/>
      <c r="L42" s="94"/>
      <c r="N42" s="38"/>
    </row>
    <row r="43" spans="1:14">
      <c r="A43" s="13" t="s">
        <v>47</v>
      </c>
      <c r="B43" s="14" t="s">
        <v>48</v>
      </c>
      <c r="C43" s="54"/>
      <c r="D43" s="38"/>
      <c r="E43" s="18"/>
      <c r="F43" s="38">
        <v>573.49</v>
      </c>
      <c r="G43" s="84"/>
      <c r="H43" s="106">
        <v>1292.99</v>
      </c>
      <c r="I43" s="104"/>
      <c r="J43" s="105">
        <f t="shared" si="0"/>
        <v>2216.5542857142855</v>
      </c>
      <c r="K43" s="124"/>
      <c r="L43" s="94"/>
      <c r="N43" s="38"/>
    </row>
    <row r="44" spans="1:14">
      <c r="A44" s="13" t="s">
        <v>49</v>
      </c>
      <c r="B44" s="14" t="s">
        <v>50</v>
      </c>
      <c r="C44" s="54"/>
      <c r="D44" s="38"/>
      <c r="E44" s="18"/>
      <c r="F44" s="38">
        <v>112.64999999999998</v>
      </c>
      <c r="G44" s="84"/>
      <c r="H44" s="106">
        <v>220.48</v>
      </c>
      <c r="I44" s="104"/>
      <c r="J44" s="105">
        <f t="shared" si="0"/>
        <v>377.96571428571428</v>
      </c>
      <c r="K44" s="124"/>
      <c r="L44" s="94"/>
      <c r="N44" s="38"/>
    </row>
    <row r="45" spans="1:14">
      <c r="A45" s="13" t="s">
        <v>51</v>
      </c>
      <c r="B45" s="14" t="s">
        <v>52</v>
      </c>
      <c r="C45" s="54"/>
      <c r="D45" s="38"/>
      <c r="E45" s="18"/>
      <c r="F45" s="38">
        <v>340.49</v>
      </c>
      <c r="G45" s="84"/>
      <c r="H45" s="106">
        <v>539.35</v>
      </c>
      <c r="I45" s="104"/>
      <c r="J45" s="105">
        <f t="shared" si="0"/>
        <v>924.59999999999991</v>
      </c>
      <c r="K45" s="124"/>
      <c r="L45" s="94"/>
      <c r="N45" s="38"/>
    </row>
    <row r="46" spans="1:14">
      <c r="A46" s="13" t="s">
        <v>53</v>
      </c>
      <c r="B46" s="14" t="s">
        <v>54</v>
      </c>
      <c r="C46" s="54"/>
      <c r="D46" s="38"/>
      <c r="E46" s="18"/>
      <c r="F46" s="38">
        <v>211.38</v>
      </c>
      <c r="G46" s="84"/>
      <c r="H46" s="106">
        <v>367.53</v>
      </c>
      <c r="I46" s="104"/>
      <c r="J46" s="105">
        <f t="shared" si="0"/>
        <v>630.05142857142846</v>
      </c>
      <c r="K46" s="124"/>
      <c r="L46" s="94"/>
      <c r="N46" s="38"/>
    </row>
    <row r="47" spans="1:14">
      <c r="A47" s="13" t="s">
        <v>55</v>
      </c>
      <c r="B47" s="14" t="s">
        <v>56</v>
      </c>
      <c r="C47" s="54"/>
      <c r="D47" s="38"/>
      <c r="E47" s="18"/>
      <c r="F47" s="38">
        <v>785.91</v>
      </c>
      <c r="G47" s="84"/>
      <c r="H47" s="106">
        <v>2506.0100000000002</v>
      </c>
      <c r="I47" s="104"/>
      <c r="J47" s="105">
        <f t="shared" si="0"/>
        <v>4296.017142857143</v>
      </c>
      <c r="K47" s="124"/>
      <c r="L47" s="94"/>
      <c r="N47" s="38"/>
    </row>
    <row r="48" spans="1:14">
      <c r="A48" s="13" t="s">
        <v>57</v>
      </c>
      <c r="B48" s="14" t="s">
        <v>58</v>
      </c>
      <c r="C48" s="54"/>
      <c r="D48" s="38"/>
      <c r="E48" s="18"/>
      <c r="F48" s="38">
        <v>388.81</v>
      </c>
      <c r="G48" s="84"/>
      <c r="H48" s="106">
        <v>828.54</v>
      </c>
      <c r="I48" s="104"/>
      <c r="J48" s="105">
        <f t="shared" si="0"/>
        <v>1420.3542857142857</v>
      </c>
      <c r="K48" s="124"/>
      <c r="L48" s="94"/>
      <c r="N48" s="38"/>
    </row>
    <row r="49" spans="1:17">
      <c r="A49" s="13" t="s">
        <v>59</v>
      </c>
      <c r="B49" s="14" t="s">
        <v>60</v>
      </c>
      <c r="C49" s="54"/>
      <c r="D49" s="38"/>
      <c r="E49" s="18"/>
      <c r="F49" s="38">
        <v>308.79000000000002</v>
      </c>
      <c r="G49" s="84"/>
      <c r="H49" s="106">
        <v>653.88</v>
      </c>
      <c r="I49" s="104"/>
      <c r="J49" s="105">
        <f t="shared" si="0"/>
        <v>1120.9371428571428</v>
      </c>
      <c r="K49" s="124"/>
      <c r="L49" s="94"/>
      <c r="N49" s="38"/>
    </row>
    <row r="50" spans="1:17">
      <c r="A50" s="13">
        <v>7047</v>
      </c>
      <c r="B50" s="14" t="s">
        <v>135</v>
      </c>
      <c r="C50" s="54"/>
      <c r="D50" s="38"/>
      <c r="E50" s="18"/>
      <c r="F50" s="38"/>
      <c r="G50" s="84"/>
      <c r="H50" s="106">
        <v>77.48</v>
      </c>
      <c r="I50" s="104"/>
      <c r="J50" s="105">
        <f t="shared" si="0"/>
        <v>132.82285714285715</v>
      </c>
      <c r="K50" s="124"/>
      <c r="L50" s="94"/>
      <c r="N50" s="38"/>
    </row>
    <row r="51" spans="1:17">
      <c r="A51" s="13" t="s">
        <v>61</v>
      </c>
      <c r="B51" s="14" t="s">
        <v>62</v>
      </c>
      <c r="C51" s="54"/>
      <c r="D51" s="38"/>
      <c r="E51" s="18"/>
      <c r="F51" s="38">
        <v>113.81000000000002</v>
      </c>
      <c r="G51" s="84"/>
      <c r="H51" s="106">
        <v>197.89</v>
      </c>
      <c r="I51" s="104"/>
      <c r="J51" s="105">
        <f t="shared" si="0"/>
        <v>339.24</v>
      </c>
      <c r="K51" s="124"/>
      <c r="L51" s="94"/>
      <c r="N51" s="38"/>
    </row>
    <row r="52" spans="1:17">
      <c r="A52" s="13" t="s">
        <v>63</v>
      </c>
      <c r="B52" s="14" t="s">
        <v>64</v>
      </c>
      <c r="C52" s="54"/>
      <c r="D52" s="38"/>
      <c r="E52" s="18"/>
      <c r="F52" s="38">
        <v>219</v>
      </c>
      <c r="G52" s="84"/>
      <c r="H52" s="106">
        <v>253.76</v>
      </c>
      <c r="I52" s="104"/>
      <c r="J52" s="105">
        <f t="shared" si="0"/>
        <v>435.01714285714286</v>
      </c>
      <c r="K52" s="124"/>
      <c r="L52" s="94"/>
      <c r="N52" s="38"/>
    </row>
    <row r="53" spans="1:17">
      <c r="A53" s="13" t="s">
        <v>65</v>
      </c>
      <c r="B53" s="14" t="s">
        <v>66</v>
      </c>
      <c r="C53" s="54"/>
      <c r="D53" s="38"/>
      <c r="E53" s="18"/>
      <c r="F53" s="39">
        <v>165</v>
      </c>
      <c r="G53" s="84"/>
      <c r="H53" s="106">
        <v>373.47</v>
      </c>
      <c r="I53" s="104"/>
      <c r="J53" s="105">
        <f t="shared" si="0"/>
        <v>640.23428571428576</v>
      </c>
      <c r="K53" s="124"/>
      <c r="L53" s="94"/>
      <c r="N53" s="38"/>
    </row>
    <row r="54" spans="1:17">
      <c r="A54" s="13"/>
      <c r="B54" s="19" t="s">
        <v>67</v>
      </c>
      <c r="C54" s="56"/>
      <c r="D54" s="40">
        <v>201920</v>
      </c>
      <c r="E54" s="20"/>
      <c r="F54" s="40">
        <v>10485.649999999998</v>
      </c>
      <c r="G54" s="84"/>
      <c r="H54" s="107">
        <f>SUM(H33:H53)</f>
        <v>22110.780000000002</v>
      </c>
      <c r="I54" s="104"/>
      <c r="J54" s="107">
        <f>SUM(J33:J53)</f>
        <v>37904.194285714264</v>
      </c>
      <c r="K54" s="125"/>
      <c r="L54" s="94"/>
      <c r="N54" s="40">
        <v>37904.19</v>
      </c>
    </row>
    <row r="55" spans="1:17">
      <c r="A55" s="13"/>
      <c r="B55" s="14"/>
      <c r="C55" s="54"/>
      <c r="D55" s="38"/>
      <c r="E55" s="18"/>
      <c r="F55" s="38"/>
      <c r="G55" s="84"/>
      <c r="H55" s="104"/>
      <c r="I55" s="104"/>
      <c r="J55" s="104"/>
      <c r="K55" s="123"/>
      <c r="L55" s="94"/>
      <c r="N55" s="38"/>
    </row>
    <row r="56" spans="1:17">
      <c r="A56" s="13" t="s">
        <v>68</v>
      </c>
      <c r="B56" s="14" t="s">
        <v>69</v>
      </c>
      <c r="C56" s="54"/>
      <c r="D56" s="38"/>
      <c r="E56" s="18"/>
      <c r="F56" s="38">
        <v>2974.21</v>
      </c>
      <c r="G56" s="84"/>
      <c r="H56" s="106">
        <v>6827.97</v>
      </c>
      <c r="I56" s="104"/>
      <c r="J56" s="105">
        <v>32000</v>
      </c>
      <c r="K56" s="124"/>
      <c r="L56" s="94"/>
      <c r="N56" s="38"/>
    </row>
    <row r="57" spans="1:17">
      <c r="A57" s="13" t="s">
        <v>70</v>
      </c>
      <c r="B57" s="14" t="s">
        <v>71</v>
      </c>
      <c r="C57" s="54"/>
      <c r="D57" s="38"/>
      <c r="E57" s="18"/>
      <c r="F57" s="38">
        <v>3729.74</v>
      </c>
      <c r="G57" s="84"/>
      <c r="H57" s="106">
        <v>5825.26</v>
      </c>
      <c r="I57" s="104"/>
      <c r="J57" s="105">
        <f t="shared" ref="J57" si="1">SUM(H57/7)*12</f>
        <v>9986.16</v>
      </c>
      <c r="K57" s="124"/>
      <c r="L57" s="94"/>
      <c r="N57" s="38"/>
    </row>
    <row r="58" spans="1:17">
      <c r="A58" s="13">
        <v>7013</v>
      </c>
      <c r="B58" s="14" t="s">
        <v>132</v>
      </c>
      <c r="C58" s="54"/>
      <c r="D58" s="38"/>
      <c r="E58" s="18"/>
      <c r="F58" s="38">
        <v>0</v>
      </c>
      <c r="G58" s="84"/>
      <c r="H58" s="106">
        <v>0</v>
      </c>
      <c r="I58" s="104"/>
      <c r="J58" s="104">
        <v>500</v>
      </c>
      <c r="K58" s="123"/>
      <c r="L58" s="94"/>
      <c r="N58" s="38"/>
    </row>
    <row r="59" spans="1:17">
      <c r="A59" s="13" t="s">
        <v>72</v>
      </c>
      <c r="B59" s="14" t="s">
        <v>73</v>
      </c>
      <c r="C59" s="54"/>
      <c r="D59" s="38"/>
      <c r="E59" s="18"/>
      <c r="F59" s="38">
        <v>130.14999999999998</v>
      </c>
      <c r="G59" s="84"/>
      <c r="H59" s="106">
        <v>198.28</v>
      </c>
      <c r="I59" s="104"/>
      <c r="J59" s="105">
        <f t="shared" ref="J59" si="2">SUM(H59/7)*12</f>
        <v>339.90857142857146</v>
      </c>
      <c r="K59" s="124"/>
      <c r="L59" s="94"/>
      <c r="N59" s="38"/>
    </row>
    <row r="60" spans="1:17">
      <c r="A60" s="13">
        <v>7015</v>
      </c>
      <c r="B60" s="14" t="s">
        <v>133</v>
      </c>
      <c r="C60" s="54"/>
      <c r="D60" s="38"/>
      <c r="E60" s="18"/>
      <c r="F60" s="38"/>
      <c r="G60" s="84"/>
      <c r="H60" s="106">
        <v>450</v>
      </c>
      <c r="I60" s="104"/>
      <c r="J60" s="104">
        <v>450</v>
      </c>
      <c r="K60" s="123"/>
      <c r="L60" s="94"/>
      <c r="N60" s="38"/>
    </row>
    <row r="61" spans="1:17">
      <c r="A61" s="13" t="s">
        <v>74</v>
      </c>
      <c r="B61" s="14" t="s">
        <v>75</v>
      </c>
      <c r="C61" s="54"/>
      <c r="D61" s="38"/>
      <c r="E61" s="18"/>
      <c r="F61" s="38">
        <v>173.82</v>
      </c>
      <c r="G61" s="84"/>
      <c r="H61" s="106">
        <v>186.77</v>
      </c>
      <c r="I61" s="104"/>
      <c r="J61" s="105">
        <f t="shared" ref="J61:J67" si="3">SUM(H61/7)*12</f>
        <v>320.17714285714288</v>
      </c>
      <c r="K61" s="124"/>
      <c r="L61" s="94"/>
      <c r="N61" s="38"/>
    </row>
    <row r="62" spans="1:17">
      <c r="A62" s="13">
        <v>7017</v>
      </c>
      <c r="B62" s="14" t="s">
        <v>134</v>
      </c>
      <c r="C62" s="54"/>
      <c r="D62" s="38"/>
      <c r="E62" s="18"/>
      <c r="F62" s="38"/>
      <c r="G62" s="84"/>
      <c r="H62" s="106">
        <v>30</v>
      </c>
      <c r="I62" s="104"/>
      <c r="J62" s="105">
        <f t="shared" si="3"/>
        <v>51.428571428571431</v>
      </c>
      <c r="K62" s="124"/>
      <c r="L62" s="94"/>
      <c r="N62" s="38"/>
    </row>
    <row r="63" spans="1:17">
      <c r="A63" s="13" t="s">
        <v>76</v>
      </c>
      <c r="B63" s="14" t="s">
        <v>77</v>
      </c>
      <c r="C63" s="54"/>
      <c r="D63" s="38"/>
      <c r="E63" s="18"/>
      <c r="F63" s="38">
        <v>5488.24</v>
      </c>
      <c r="G63" s="84"/>
      <c r="H63" s="106">
        <v>16592.55</v>
      </c>
      <c r="I63" s="104"/>
      <c r="J63" s="105">
        <f t="shared" si="3"/>
        <v>28444.371428571423</v>
      </c>
      <c r="K63" s="124"/>
      <c r="L63" s="94"/>
      <c r="N63" s="38"/>
    </row>
    <row r="64" spans="1:17">
      <c r="A64" s="13" t="s">
        <v>78</v>
      </c>
      <c r="B64" s="130" t="s">
        <v>79</v>
      </c>
      <c r="C64" s="54"/>
      <c r="D64" s="38"/>
      <c r="E64" s="18"/>
      <c r="F64" s="38">
        <v>2734.04</v>
      </c>
      <c r="G64" s="84"/>
      <c r="H64" s="106">
        <v>2734.04</v>
      </c>
      <c r="I64" s="104"/>
      <c r="J64" s="105">
        <f t="shared" si="3"/>
        <v>4686.9257142857141</v>
      </c>
      <c r="K64" s="124"/>
      <c r="L64" s="94"/>
      <c r="N64" s="38"/>
      <c r="P64" s="133"/>
      <c r="Q64" s="133"/>
    </row>
    <row r="65" spans="1:14">
      <c r="A65" s="13">
        <v>7050</v>
      </c>
      <c r="B65" s="14" t="s">
        <v>136</v>
      </c>
      <c r="C65" s="54"/>
      <c r="D65" s="38"/>
      <c r="E65" s="18"/>
      <c r="F65" s="38"/>
      <c r="G65" s="84"/>
      <c r="H65" s="106">
        <v>2770</v>
      </c>
      <c r="I65" s="104"/>
      <c r="J65" s="105">
        <f t="shared" si="3"/>
        <v>4748.5714285714284</v>
      </c>
      <c r="K65" s="124"/>
      <c r="L65" s="94"/>
      <c r="N65" s="38"/>
    </row>
    <row r="66" spans="1:14">
      <c r="A66" s="13">
        <v>7055</v>
      </c>
      <c r="B66" s="14" t="s">
        <v>137</v>
      </c>
      <c r="C66" s="54"/>
      <c r="D66" s="38"/>
      <c r="E66" s="18"/>
      <c r="F66" s="38"/>
      <c r="G66" s="84"/>
      <c r="H66" s="106">
        <v>2333.94</v>
      </c>
      <c r="I66" s="104"/>
      <c r="J66" s="105">
        <f t="shared" si="3"/>
        <v>4001.04</v>
      </c>
      <c r="K66" s="124"/>
      <c r="L66" s="94"/>
      <c r="N66" s="38"/>
    </row>
    <row r="67" spans="1:14">
      <c r="A67" s="13" t="s">
        <v>80</v>
      </c>
      <c r="B67" s="130" t="s">
        <v>81</v>
      </c>
      <c r="C67" s="54"/>
      <c r="D67" s="38"/>
      <c r="E67" s="18"/>
      <c r="F67" s="38">
        <v>1800</v>
      </c>
      <c r="G67" s="84"/>
      <c r="H67" s="106">
        <v>1800</v>
      </c>
      <c r="I67" s="104"/>
      <c r="J67" s="105">
        <f t="shared" si="3"/>
        <v>3085.7142857142862</v>
      </c>
      <c r="K67" s="124"/>
      <c r="L67" s="94"/>
      <c r="N67" s="38"/>
    </row>
    <row r="68" spans="1:14">
      <c r="A68" s="13" t="s">
        <v>82</v>
      </c>
      <c r="B68" s="14" t="s">
        <v>83</v>
      </c>
      <c r="C68" s="54"/>
      <c r="D68" s="38"/>
      <c r="E68" s="18"/>
      <c r="F68" s="39">
        <v>750</v>
      </c>
      <c r="G68" s="84"/>
      <c r="H68" s="106">
        <v>750</v>
      </c>
      <c r="I68" s="104"/>
      <c r="J68" s="105">
        <v>3000</v>
      </c>
      <c r="K68" s="124"/>
      <c r="L68" s="94"/>
      <c r="N68" s="38"/>
    </row>
    <row r="69" spans="1:14">
      <c r="A69" s="13"/>
      <c r="B69" s="14" t="s">
        <v>146</v>
      </c>
      <c r="C69" s="54"/>
      <c r="D69" s="38"/>
      <c r="E69" s="18"/>
      <c r="F69" s="39"/>
      <c r="G69" s="84"/>
      <c r="H69" s="106"/>
      <c r="I69" s="104"/>
      <c r="J69" s="105">
        <v>766.51</v>
      </c>
      <c r="K69" s="124"/>
      <c r="L69" s="94"/>
      <c r="N69" s="38"/>
    </row>
    <row r="70" spans="1:14">
      <c r="A70" s="13"/>
      <c r="B70" s="14"/>
      <c r="C70" s="54"/>
      <c r="D70" s="38"/>
      <c r="E70" s="18"/>
      <c r="F70" s="39"/>
      <c r="G70" s="84"/>
      <c r="H70" s="107"/>
      <c r="I70" s="104"/>
      <c r="J70" s="104"/>
      <c r="K70" s="123"/>
      <c r="L70" s="94"/>
      <c r="N70" s="38"/>
    </row>
    <row r="71" spans="1:14">
      <c r="A71" s="13"/>
      <c r="B71" s="19" t="s">
        <v>84</v>
      </c>
      <c r="C71" s="56"/>
      <c r="D71" s="40">
        <v>67950</v>
      </c>
      <c r="E71" s="20"/>
      <c r="F71" s="40">
        <v>17780.2</v>
      </c>
      <c r="G71" s="84"/>
      <c r="H71" s="107">
        <f>SUM(H56:H70)</f>
        <v>40498.810000000005</v>
      </c>
      <c r="I71" s="104"/>
      <c r="J71" s="107">
        <f>SUM(J56:J70)</f>
        <v>92380.807142857142</v>
      </c>
      <c r="K71" s="125"/>
      <c r="L71" s="94"/>
      <c r="N71" s="40">
        <v>92380.81</v>
      </c>
    </row>
    <row r="72" spans="1:14">
      <c r="A72" s="13"/>
      <c r="B72" s="14"/>
      <c r="C72" s="54"/>
      <c r="D72" s="38"/>
      <c r="E72" s="18"/>
      <c r="F72" s="38"/>
      <c r="G72" s="84"/>
      <c r="H72" s="104"/>
      <c r="I72" s="104"/>
      <c r="J72" s="104"/>
      <c r="K72" s="123"/>
      <c r="L72" s="94"/>
      <c r="N72" s="38"/>
    </row>
    <row r="73" spans="1:14">
      <c r="A73" s="13" t="s">
        <v>85</v>
      </c>
      <c r="B73" s="14" t="s">
        <v>86</v>
      </c>
      <c r="C73" s="54"/>
      <c r="D73" s="38"/>
      <c r="E73" s="18"/>
      <c r="F73" s="38">
        <v>680.94</v>
      </c>
      <c r="G73" s="84"/>
      <c r="H73" s="104">
        <v>1078.6300000000001</v>
      </c>
      <c r="I73" s="104"/>
      <c r="J73" s="105">
        <f t="shared" ref="J73:J82" si="4">SUM(H73/7)*12</f>
        <v>1849.08</v>
      </c>
      <c r="K73" s="124"/>
      <c r="L73" s="94"/>
      <c r="N73" s="38"/>
    </row>
    <row r="74" spans="1:14">
      <c r="A74" s="13" t="s">
        <v>87</v>
      </c>
      <c r="B74" s="14" t="s">
        <v>88</v>
      </c>
      <c r="C74" s="54"/>
      <c r="D74" s="38"/>
      <c r="E74" s="18"/>
      <c r="F74" s="38">
        <v>509.25</v>
      </c>
      <c r="G74" s="84"/>
      <c r="H74" s="104">
        <v>1339.72</v>
      </c>
      <c r="I74" s="104"/>
      <c r="J74" s="105">
        <f t="shared" si="4"/>
        <v>2296.6628571428573</v>
      </c>
      <c r="K74" s="124"/>
      <c r="L74" s="94"/>
      <c r="N74" s="38"/>
    </row>
    <row r="75" spans="1:14">
      <c r="A75" s="13" t="s">
        <v>89</v>
      </c>
      <c r="B75" s="14" t="s">
        <v>90</v>
      </c>
      <c r="C75" s="54"/>
      <c r="D75" s="38"/>
      <c r="E75" s="18"/>
      <c r="F75" s="38">
        <v>4411.47</v>
      </c>
      <c r="G75" s="84"/>
      <c r="H75" s="104">
        <v>9946.0400000000009</v>
      </c>
      <c r="I75" s="104"/>
      <c r="J75" s="105">
        <f t="shared" si="4"/>
        <v>17050.354285714289</v>
      </c>
      <c r="K75" s="124"/>
      <c r="L75" s="94"/>
      <c r="N75" s="38"/>
    </row>
    <row r="76" spans="1:14">
      <c r="A76" s="13" t="s">
        <v>91</v>
      </c>
      <c r="B76" s="14" t="s">
        <v>92</v>
      </c>
      <c r="C76" s="54"/>
      <c r="D76" s="38"/>
      <c r="E76" s="18"/>
      <c r="F76" s="38">
        <v>1348.44</v>
      </c>
      <c r="G76" s="84"/>
      <c r="H76" s="104">
        <v>2952.07</v>
      </c>
      <c r="I76" s="104"/>
      <c r="J76" s="105">
        <f t="shared" si="4"/>
        <v>5060.6914285714283</v>
      </c>
      <c r="K76" s="124"/>
      <c r="L76" s="94"/>
      <c r="N76" s="38"/>
    </row>
    <row r="77" spans="1:14">
      <c r="A77" s="13" t="s">
        <v>93</v>
      </c>
      <c r="B77" s="14" t="s">
        <v>94</v>
      </c>
      <c r="C77" s="54"/>
      <c r="D77" s="38"/>
      <c r="E77" s="18"/>
      <c r="F77" s="38">
        <v>1626</v>
      </c>
      <c r="G77" s="84"/>
      <c r="H77" s="104">
        <v>2827.21</v>
      </c>
      <c r="I77" s="104"/>
      <c r="J77" s="105">
        <f t="shared" si="4"/>
        <v>4846.6457142857143</v>
      </c>
      <c r="K77" s="124"/>
      <c r="L77" s="94"/>
      <c r="N77" s="38"/>
    </row>
    <row r="78" spans="1:14">
      <c r="A78" s="13" t="s">
        <v>95</v>
      </c>
      <c r="B78" s="14" t="s">
        <v>96</v>
      </c>
      <c r="C78" s="54"/>
      <c r="D78" s="38"/>
      <c r="E78" s="18"/>
      <c r="F78" s="38">
        <v>225.23</v>
      </c>
      <c r="G78" s="84"/>
      <c r="H78" s="104">
        <v>440.77</v>
      </c>
      <c r="I78" s="104"/>
      <c r="J78" s="105">
        <f t="shared" si="4"/>
        <v>755.60571428571427</v>
      </c>
      <c r="K78" s="124"/>
      <c r="L78" s="94"/>
      <c r="N78" s="38"/>
    </row>
    <row r="79" spans="1:14">
      <c r="A79" s="13" t="s">
        <v>97</v>
      </c>
      <c r="B79" s="14" t="s">
        <v>98</v>
      </c>
      <c r="C79" s="54"/>
      <c r="D79" s="38"/>
      <c r="E79" s="18"/>
      <c r="F79" s="38">
        <v>161.28</v>
      </c>
      <c r="G79" s="84"/>
      <c r="H79" s="104">
        <v>201.6</v>
      </c>
      <c r="I79" s="104"/>
      <c r="J79" s="105">
        <f t="shared" si="4"/>
        <v>345.6</v>
      </c>
      <c r="K79" s="124"/>
      <c r="L79" s="94"/>
      <c r="N79" s="38"/>
    </row>
    <row r="80" spans="1:14">
      <c r="A80" s="13" t="s">
        <v>99</v>
      </c>
      <c r="B80" s="14" t="s">
        <v>100</v>
      </c>
      <c r="C80" s="54"/>
      <c r="D80" s="38"/>
      <c r="E80" s="18"/>
      <c r="F80" s="38">
        <v>2374.8900000000003</v>
      </c>
      <c r="G80" s="84"/>
      <c r="H80" s="104">
        <v>3255.49</v>
      </c>
      <c r="I80" s="104"/>
      <c r="J80" s="105">
        <f t="shared" si="4"/>
        <v>5580.84</v>
      </c>
      <c r="K80" s="124"/>
      <c r="L80" s="94"/>
      <c r="N80" s="38"/>
    </row>
    <row r="81" spans="1:14">
      <c r="A81" s="13" t="s">
        <v>101</v>
      </c>
      <c r="B81" s="14" t="s">
        <v>102</v>
      </c>
      <c r="C81" s="54"/>
      <c r="D81" s="38"/>
      <c r="E81" s="18"/>
      <c r="F81" s="38">
        <v>188.75</v>
      </c>
      <c r="G81" s="84"/>
      <c r="H81" s="104">
        <v>307.32</v>
      </c>
      <c r="I81" s="104"/>
      <c r="J81" s="105">
        <f t="shared" si="4"/>
        <v>526.83428571428567</v>
      </c>
      <c r="K81" s="124"/>
      <c r="L81" s="94"/>
      <c r="N81" s="38"/>
    </row>
    <row r="82" spans="1:14">
      <c r="A82" s="13" t="s">
        <v>103</v>
      </c>
      <c r="B82" s="14" t="s">
        <v>104</v>
      </c>
      <c r="C82" s="54"/>
      <c r="D82" s="38"/>
      <c r="E82" s="18"/>
      <c r="F82" s="39">
        <v>2132.54</v>
      </c>
      <c r="G82" s="84"/>
      <c r="H82" s="108">
        <v>6333.42</v>
      </c>
      <c r="I82" s="104"/>
      <c r="J82" s="111">
        <f t="shared" si="4"/>
        <v>10857.291428571429</v>
      </c>
      <c r="K82" s="124"/>
      <c r="L82" s="94"/>
      <c r="N82" s="38"/>
    </row>
    <row r="83" spans="1:14">
      <c r="A83" s="21"/>
      <c r="B83" s="24" t="s">
        <v>105</v>
      </c>
      <c r="C83" s="57"/>
      <c r="D83" s="46">
        <v>61242</v>
      </c>
      <c r="E83" s="22"/>
      <c r="F83" s="42">
        <v>13658.79</v>
      </c>
      <c r="G83" s="84"/>
      <c r="H83" s="107">
        <f>SUM(H73:H82)</f>
        <v>28682.269999999997</v>
      </c>
      <c r="I83" s="104"/>
      <c r="J83" s="107">
        <f>SUM(J73:J82)</f>
        <v>49169.60571428571</v>
      </c>
      <c r="K83" s="125"/>
      <c r="L83" s="94"/>
      <c r="N83" s="46">
        <v>49169.61</v>
      </c>
    </row>
    <row r="84" spans="1:14">
      <c r="A84" s="21"/>
      <c r="B84" s="17"/>
      <c r="C84" s="33"/>
      <c r="D84" s="47"/>
      <c r="E84" s="25"/>
      <c r="F84" s="34"/>
      <c r="G84" s="84"/>
      <c r="H84" s="104"/>
      <c r="I84" s="104"/>
      <c r="J84" s="104"/>
      <c r="K84" s="123"/>
      <c r="L84" s="94"/>
      <c r="N84" s="47"/>
    </row>
    <row r="85" spans="1:14">
      <c r="A85" s="13" t="s">
        <v>106</v>
      </c>
      <c r="B85" s="14" t="s">
        <v>107</v>
      </c>
      <c r="C85" s="54"/>
      <c r="D85" s="38"/>
      <c r="E85" s="18"/>
      <c r="F85" s="38">
        <v>1147.6500000000001</v>
      </c>
      <c r="G85" s="84"/>
      <c r="H85" s="104">
        <v>2307.9</v>
      </c>
      <c r="I85" s="104"/>
      <c r="J85" s="105">
        <f t="shared" ref="J85:J86" si="5">SUM(H85/7)*12</f>
        <v>3956.3999999999996</v>
      </c>
      <c r="K85" s="124"/>
      <c r="L85" s="94"/>
      <c r="N85" s="38"/>
    </row>
    <row r="86" spans="1:14">
      <c r="A86" s="13" t="s">
        <v>108</v>
      </c>
      <c r="B86" s="14" t="s">
        <v>109</v>
      </c>
      <c r="C86" s="54"/>
      <c r="D86" s="38"/>
      <c r="E86" s="18"/>
      <c r="F86" s="39">
        <v>1073.17</v>
      </c>
      <c r="G86" s="84"/>
      <c r="H86" s="108">
        <v>1073.17</v>
      </c>
      <c r="I86" s="104"/>
      <c r="J86" s="111">
        <f t="shared" si="5"/>
        <v>1839.72</v>
      </c>
      <c r="K86" s="124"/>
      <c r="L86" s="94"/>
      <c r="N86" s="38"/>
    </row>
    <row r="87" spans="1:14">
      <c r="A87" s="21"/>
      <c r="B87" s="24" t="s">
        <v>110</v>
      </c>
      <c r="C87" s="57"/>
      <c r="D87" s="46">
        <v>13374</v>
      </c>
      <c r="E87" s="22"/>
      <c r="F87" s="42">
        <v>2220.8200000000002</v>
      </c>
      <c r="G87" s="84"/>
      <c r="H87" s="107">
        <f>SUM(H85:H86)</f>
        <v>3381.07</v>
      </c>
      <c r="I87" s="104"/>
      <c r="J87" s="107">
        <f>SUM(J85:J86)</f>
        <v>5796.12</v>
      </c>
      <c r="K87" s="125"/>
      <c r="L87" s="94"/>
      <c r="N87" s="46">
        <v>5796.12</v>
      </c>
    </row>
    <row r="88" spans="1:14">
      <c r="A88" s="21"/>
      <c r="B88" s="17"/>
      <c r="C88" s="33"/>
      <c r="D88" s="47"/>
      <c r="E88" s="25"/>
      <c r="F88" s="34"/>
      <c r="G88" s="84"/>
      <c r="H88" s="104"/>
      <c r="I88" s="104"/>
      <c r="J88" s="104"/>
      <c r="K88" s="123"/>
      <c r="L88" s="94"/>
      <c r="N88" s="47"/>
    </row>
    <row r="89" spans="1:14">
      <c r="A89" s="13" t="s">
        <v>111</v>
      </c>
      <c r="B89" s="19" t="s">
        <v>112</v>
      </c>
      <c r="C89" s="56"/>
      <c r="D89" s="40">
        <v>11125</v>
      </c>
      <c r="E89" s="20"/>
      <c r="F89" s="40">
        <v>2873.68</v>
      </c>
      <c r="G89" s="84"/>
      <c r="H89" s="107">
        <v>5626.35</v>
      </c>
      <c r="I89" s="104"/>
      <c r="J89" s="107">
        <v>11125</v>
      </c>
      <c r="K89" s="125"/>
      <c r="L89" s="94"/>
      <c r="N89" s="40">
        <v>11125</v>
      </c>
    </row>
    <row r="90" spans="1:14">
      <c r="A90" s="21"/>
      <c r="B90" s="17"/>
      <c r="C90" s="33"/>
      <c r="D90" s="47"/>
      <c r="E90" s="25"/>
      <c r="F90" s="34"/>
      <c r="G90" s="84"/>
      <c r="H90" s="104"/>
      <c r="I90" s="104"/>
      <c r="J90" s="104"/>
      <c r="K90" s="123"/>
      <c r="L90" s="94"/>
      <c r="N90" s="47"/>
    </row>
    <row r="91" spans="1:14">
      <c r="A91" s="26" t="s">
        <v>113</v>
      </c>
      <c r="B91" s="24" t="s">
        <v>114</v>
      </c>
      <c r="C91" s="57"/>
      <c r="D91" s="46">
        <v>4375</v>
      </c>
      <c r="E91" s="22"/>
      <c r="F91" s="42">
        <v>0</v>
      </c>
      <c r="G91" s="84"/>
      <c r="H91" s="107">
        <v>0</v>
      </c>
      <c r="I91" s="104"/>
      <c r="J91" s="107">
        <v>4375</v>
      </c>
      <c r="K91" s="125"/>
      <c r="L91" s="94"/>
      <c r="N91" s="46">
        <v>0</v>
      </c>
    </row>
    <row r="92" spans="1:14">
      <c r="A92" s="71"/>
      <c r="B92" s="72"/>
      <c r="C92" s="73"/>
      <c r="D92" s="74"/>
      <c r="E92" s="75"/>
      <c r="F92" s="76"/>
      <c r="G92" s="85"/>
      <c r="H92" s="109"/>
      <c r="I92" s="109"/>
      <c r="J92" s="109"/>
      <c r="K92" s="123"/>
      <c r="L92" s="95"/>
      <c r="M92" s="77"/>
      <c r="N92" s="74"/>
    </row>
    <row r="93" spans="1:14">
      <c r="A93" s="21"/>
      <c r="B93" s="27" t="s">
        <v>115</v>
      </c>
      <c r="C93" s="58"/>
      <c r="D93" s="47"/>
      <c r="E93" s="25"/>
      <c r="F93" s="34"/>
      <c r="G93" s="84"/>
      <c r="H93" s="104"/>
      <c r="I93" s="104"/>
      <c r="J93" s="104"/>
      <c r="K93" s="123"/>
      <c r="L93" s="94"/>
      <c r="N93" s="47"/>
    </row>
    <row r="94" spans="1:14">
      <c r="A94" s="21"/>
      <c r="B94" s="134" t="s">
        <v>147</v>
      </c>
      <c r="C94" s="33"/>
      <c r="D94" s="47">
        <v>56783</v>
      </c>
      <c r="E94" s="25"/>
      <c r="F94" s="34">
        <v>2735.71</v>
      </c>
      <c r="G94" s="84"/>
      <c r="H94" s="104"/>
      <c r="I94" s="104"/>
      <c r="J94" s="131">
        <v>46783</v>
      </c>
      <c r="K94" s="126"/>
      <c r="L94" s="94"/>
      <c r="N94" s="47">
        <v>46783</v>
      </c>
    </row>
    <row r="95" spans="1:14">
      <c r="A95" s="21"/>
      <c r="B95" s="17" t="s">
        <v>116</v>
      </c>
      <c r="C95" s="33"/>
      <c r="D95" s="47">
        <v>8500</v>
      </c>
      <c r="E95" s="25"/>
      <c r="F95" s="34"/>
      <c r="G95" s="84"/>
      <c r="H95" s="104"/>
      <c r="I95" s="104"/>
      <c r="J95" s="131">
        <v>8500</v>
      </c>
      <c r="K95" s="126"/>
      <c r="L95" s="94"/>
      <c r="N95" s="47">
        <v>8500</v>
      </c>
    </row>
    <row r="96" spans="1:14">
      <c r="A96" s="21"/>
      <c r="B96" s="17" t="s">
        <v>117</v>
      </c>
      <c r="C96" s="33"/>
      <c r="D96" s="47">
        <v>1003</v>
      </c>
      <c r="E96" s="25"/>
      <c r="F96" s="34"/>
      <c r="G96" s="84"/>
      <c r="H96" s="104"/>
      <c r="I96" s="104"/>
      <c r="J96" s="131">
        <v>1003</v>
      </c>
      <c r="K96" s="126"/>
      <c r="L96" s="94"/>
      <c r="N96" s="47">
        <v>1003</v>
      </c>
    </row>
    <row r="97" spans="1:14">
      <c r="A97" s="21"/>
      <c r="B97" s="17" t="s">
        <v>118</v>
      </c>
      <c r="C97" s="33"/>
      <c r="D97" s="47">
        <v>12700</v>
      </c>
      <c r="E97" s="25"/>
      <c r="F97" s="34"/>
      <c r="G97" s="84"/>
      <c r="H97" s="104"/>
      <c r="I97" s="104"/>
      <c r="J97" s="131">
        <v>0</v>
      </c>
      <c r="K97" s="126"/>
      <c r="L97" s="94"/>
      <c r="N97" s="47">
        <v>0</v>
      </c>
    </row>
    <row r="98" spans="1:14">
      <c r="A98" s="21"/>
      <c r="B98" s="17" t="s">
        <v>145</v>
      </c>
      <c r="C98" s="33"/>
      <c r="D98" s="47">
        <v>8462</v>
      </c>
      <c r="E98" s="25"/>
      <c r="F98" s="34"/>
      <c r="G98" s="84"/>
      <c r="H98" s="104"/>
      <c r="I98" s="104"/>
      <c r="J98" s="131">
        <v>25000</v>
      </c>
      <c r="K98" s="126"/>
      <c r="L98" s="94"/>
      <c r="N98" s="47">
        <v>25000</v>
      </c>
    </row>
    <row r="99" spans="1:14">
      <c r="A99" s="21"/>
      <c r="B99" s="17" t="s">
        <v>119</v>
      </c>
      <c r="C99" s="33"/>
      <c r="D99" s="48">
        <v>2957</v>
      </c>
      <c r="E99" s="28"/>
      <c r="F99" s="43"/>
      <c r="G99" s="84"/>
      <c r="H99" s="104"/>
      <c r="I99" s="104"/>
      <c r="J99" s="131">
        <v>2957</v>
      </c>
      <c r="K99" s="127"/>
      <c r="L99" s="94"/>
      <c r="N99" s="136">
        <f>SUM(2957+4375)</f>
        <v>7332</v>
      </c>
    </row>
    <row r="100" spans="1:14">
      <c r="A100" s="21"/>
      <c r="B100" s="17" t="s">
        <v>148</v>
      </c>
      <c r="C100" s="33"/>
      <c r="D100" s="48"/>
      <c r="E100" s="28"/>
      <c r="F100" s="43"/>
      <c r="G100" s="84"/>
      <c r="H100" s="104"/>
      <c r="I100" s="104"/>
      <c r="J100" s="131">
        <v>5000</v>
      </c>
      <c r="K100" s="127"/>
      <c r="L100" s="94"/>
      <c r="N100" s="136">
        <v>5000</v>
      </c>
    </row>
    <row r="101" spans="1:14">
      <c r="A101" s="21"/>
      <c r="B101" s="17" t="s">
        <v>149</v>
      </c>
      <c r="C101" s="33"/>
      <c r="D101" s="48"/>
      <c r="E101" s="28"/>
      <c r="F101" s="43"/>
      <c r="G101" s="84"/>
      <c r="H101" s="104"/>
      <c r="I101" s="104"/>
      <c r="J101" s="135">
        <v>10000</v>
      </c>
      <c r="K101" s="127"/>
      <c r="L101" s="94"/>
      <c r="N101" s="48">
        <v>10000</v>
      </c>
    </row>
    <row r="102" spans="1:14">
      <c r="A102" s="21"/>
      <c r="B102" s="24" t="s">
        <v>120</v>
      </c>
      <c r="C102" s="57"/>
      <c r="D102" s="46">
        <v>90405</v>
      </c>
      <c r="E102" s="22"/>
      <c r="F102" s="42">
        <v>2735.71</v>
      </c>
      <c r="G102" s="84"/>
      <c r="H102" s="104"/>
      <c r="I102" s="104"/>
      <c r="J102" s="107">
        <f>SUM(J94:J101)</f>
        <v>99243</v>
      </c>
      <c r="K102" s="125"/>
      <c r="L102" s="94"/>
      <c r="N102" s="46">
        <f>SUM(N94:N101)</f>
        <v>103618</v>
      </c>
    </row>
    <row r="103" spans="1:14" ht="15.75" thickBot="1">
      <c r="A103" s="21"/>
      <c r="B103" s="24"/>
      <c r="C103" s="57"/>
      <c r="D103" s="46"/>
      <c r="E103" s="22"/>
      <c r="F103" s="42"/>
      <c r="G103" s="84"/>
      <c r="H103" s="104"/>
      <c r="I103" s="104"/>
      <c r="J103" s="104"/>
      <c r="K103" s="123"/>
      <c r="L103" s="94"/>
      <c r="N103" s="46"/>
    </row>
    <row r="104" spans="1:14" ht="15.75" thickBot="1">
      <c r="A104" s="21"/>
      <c r="B104" s="24" t="s">
        <v>8</v>
      </c>
      <c r="C104" s="57"/>
      <c r="D104" s="3">
        <v>309737</v>
      </c>
      <c r="E104" s="22"/>
      <c r="F104" s="34"/>
      <c r="G104" s="84"/>
      <c r="H104" s="104"/>
      <c r="I104" s="104"/>
      <c r="J104" s="104"/>
      <c r="K104" s="123"/>
      <c r="L104" s="94"/>
      <c r="N104" s="3">
        <v>304368.73</v>
      </c>
    </row>
    <row r="105" spans="1:14">
      <c r="A105" s="21"/>
      <c r="B105" s="17"/>
      <c r="C105" s="33"/>
      <c r="D105" s="47"/>
      <c r="E105" s="25"/>
      <c r="F105" s="34"/>
      <c r="G105" s="84"/>
      <c r="H105" s="104"/>
      <c r="I105" s="104"/>
      <c r="J105" s="104"/>
      <c r="K105" s="123"/>
      <c r="L105" s="94"/>
      <c r="N105" s="47"/>
    </row>
    <row r="106" spans="1:14">
      <c r="A106" s="21"/>
      <c r="B106" s="24" t="s">
        <v>121</v>
      </c>
      <c r="C106" s="57"/>
      <c r="D106" s="49">
        <v>-97737</v>
      </c>
      <c r="E106" s="22"/>
      <c r="F106" s="34"/>
      <c r="G106" s="84"/>
      <c r="H106" s="104"/>
      <c r="I106" s="104"/>
      <c r="J106" s="104"/>
      <c r="K106" s="123"/>
      <c r="L106" s="94"/>
      <c r="N106" s="49">
        <v>-86683.04</v>
      </c>
    </row>
    <row r="107" spans="1:14" ht="15.75" thickBot="1">
      <c r="A107" s="21"/>
      <c r="B107" s="17"/>
      <c r="C107" s="33"/>
      <c r="D107" s="47"/>
      <c r="E107" s="25"/>
      <c r="F107" s="34"/>
      <c r="G107" s="84"/>
      <c r="H107" s="104"/>
      <c r="I107" s="104"/>
      <c r="J107" s="104"/>
      <c r="K107" s="123"/>
      <c r="L107" s="94"/>
      <c r="N107" s="47"/>
    </row>
    <row r="108" spans="1:14" ht="15.75" thickBot="1">
      <c r="A108" s="21"/>
      <c r="B108" s="24" t="s">
        <v>122</v>
      </c>
      <c r="C108" s="57"/>
      <c r="D108" s="3">
        <v>212000</v>
      </c>
      <c r="E108" s="22"/>
      <c r="F108" s="34"/>
      <c r="G108" s="84"/>
      <c r="H108" s="104"/>
      <c r="I108" s="104"/>
      <c r="J108" s="104"/>
      <c r="K108" s="123"/>
      <c r="L108" s="94"/>
      <c r="N108" s="3">
        <v>217685.69</v>
      </c>
    </row>
    <row r="109" spans="1:14">
      <c r="A109" s="21"/>
      <c r="B109" s="17"/>
      <c r="C109" s="33"/>
      <c r="D109" s="47"/>
      <c r="E109" s="25"/>
      <c r="F109" s="34"/>
      <c r="G109" s="84"/>
      <c r="H109" s="104"/>
      <c r="I109" s="104"/>
      <c r="J109" s="104"/>
      <c r="K109" s="123"/>
      <c r="L109" s="94"/>
      <c r="N109" s="47"/>
    </row>
    <row r="110" spans="1:14">
      <c r="A110" s="21"/>
      <c r="B110" s="24" t="s">
        <v>123</v>
      </c>
      <c r="C110" s="57"/>
      <c r="D110" s="49">
        <v>-10080</v>
      </c>
      <c r="E110" s="22"/>
      <c r="F110" s="34"/>
      <c r="G110" s="84"/>
      <c r="H110" s="104"/>
      <c r="I110" s="104"/>
      <c r="J110" s="104"/>
      <c r="K110" s="123"/>
      <c r="L110" s="94"/>
      <c r="N110" s="49">
        <v>-10765.69</v>
      </c>
    </row>
    <row r="111" spans="1:14" ht="15.75" thickBot="1">
      <c r="A111" s="21"/>
      <c r="B111" s="17"/>
      <c r="C111" s="33"/>
      <c r="D111" s="48"/>
      <c r="E111" s="28"/>
      <c r="F111" s="34"/>
      <c r="G111" s="84"/>
      <c r="H111" s="104"/>
      <c r="I111" s="104"/>
      <c r="J111" s="104"/>
      <c r="K111" s="123"/>
      <c r="L111" s="94"/>
      <c r="N111" s="48"/>
    </row>
    <row r="112" spans="1:14" ht="15.75" thickBot="1">
      <c r="A112" s="21"/>
      <c r="B112" s="24" t="s">
        <v>124</v>
      </c>
      <c r="C112" s="57"/>
      <c r="D112" s="3">
        <v>201920</v>
      </c>
      <c r="E112" s="22"/>
      <c r="F112" s="34"/>
      <c r="G112" s="84"/>
      <c r="H112" s="104"/>
      <c r="I112" s="104"/>
      <c r="J112" s="104"/>
      <c r="K112" s="123"/>
      <c r="L112" s="94"/>
      <c r="N112" s="3">
        <f>SUM(N108:N111)</f>
        <v>206920</v>
      </c>
    </row>
    <row r="113" spans="1:14">
      <c r="A113" s="21"/>
      <c r="B113" s="17"/>
      <c r="C113" s="33"/>
      <c r="D113" s="50"/>
      <c r="E113" s="29"/>
      <c r="F113" s="33"/>
      <c r="G113" s="21"/>
      <c r="H113" s="99"/>
      <c r="I113" s="99"/>
      <c r="J113" s="99"/>
      <c r="K113" s="118"/>
      <c r="L113" s="89"/>
      <c r="N113" s="50"/>
    </row>
    <row r="114" spans="1:14">
      <c r="A114" s="21"/>
      <c r="B114" s="17"/>
      <c r="C114" s="33"/>
      <c r="D114" s="50"/>
      <c r="E114" s="29"/>
      <c r="F114" s="33"/>
      <c r="G114" s="21"/>
      <c r="H114" s="99"/>
      <c r="I114" s="99"/>
      <c r="J114" s="99"/>
      <c r="K114" s="118"/>
      <c r="L114" s="89"/>
      <c r="N114" s="50"/>
    </row>
    <row r="115" spans="1:14" ht="15.75" thickBot="1">
      <c r="A115" s="30" t="s">
        <v>125</v>
      </c>
      <c r="B115" s="31" t="s">
        <v>126</v>
      </c>
      <c r="C115" s="35"/>
      <c r="D115" s="51"/>
      <c r="E115" s="32"/>
      <c r="F115" s="35"/>
      <c r="G115" s="86"/>
      <c r="H115" s="110"/>
      <c r="I115" s="110"/>
      <c r="J115" s="110"/>
      <c r="K115" s="128"/>
      <c r="L115" s="96"/>
      <c r="N115" s="51"/>
    </row>
    <row r="116" spans="1:14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67"/>
      <c r="L116" s="1"/>
      <c r="N116" s="1"/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Mike</cp:lastModifiedBy>
  <cp:lastPrinted>2020-12-13T10:59:57Z</cp:lastPrinted>
  <dcterms:created xsi:type="dcterms:W3CDTF">2020-10-31T08:13:03Z</dcterms:created>
  <dcterms:modified xsi:type="dcterms:W3CDTF">2020-12-13T11:00:27Z</dcterms:modified>
</cp:coreProperties>
</file>